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2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<sst xmlns="http://schemas.openxmlformats.org/spreadsheetml/2006/main" count="571" uniqueCount="239">
  <si>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</si>
  <si>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</si>
  <si>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</si>
  <si>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</si>
  <si>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Полное наименование управляющей компании</t>
  </si>
  <si>
    <t>Номер лицензии управляющей компании</t>
  </si>
  <si>
    <t>Текущая отчетная дата</t>
  </si>
  <si>
    <t>Наименование показателя</t>
  </si>
  <si>
    <t>Код строки</t>
  </si>
  <si>
    <t>Сумма (стоимость, величина) на текущую отчетную дату</t>
  </si>
  <si>
    <r>
      <t xml:space="preserve">Раздел I. </t>
    </r>
    <r>
      <rPr>
        <b/>
        <sz val="14"/>
        <color indexed="8"/>
        <rFont val="Times New Roman"/>
        <family val="1"/>
      </rPr>
      <t>Реквизиты управляющей компании</t>
    </r>
  </si>
  <si>
    <r>
      <t xml:space="preserve">Раздел II. </t>
    </r>
    <r>
      <rPr>
        <b/>
        <sz val="14"/>
        <color indexed="8"/>
        <rFont val="Times New Roman"/>
        <family val="1"/>
      </rPr>
      <t>Параметры расчета собственных средств</t>
    </r>
  </si>
  <si>
    <r>
      <t xml:space="preserve">Раздел III. </t>
    </r>
    <r>
      <rPr>
        <b/>
        <sz val="14"/>
        <color indexed="8"/>
        <rFont val="Times New Roman"/>
        <family val="1"/>
      </rPr>
      <t>Расчет собственных средств</t>
    </r>
  </si>
  <si>
    <t>Подраздел "Активы, принятые к расчету собственных средств"</t>
  </si>
  <si>
    <t>Денежные средства - всего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</si>
  <si>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</si>
  <si>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</si>
  <si>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</si>
  <si>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</si>
  <si>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</si>
  <si>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</si>
  <si>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01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</si>
  <si>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</si>
  <si>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</si>
  <si>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</si>
  <si>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</si>
  <si>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</si>
  <si>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</si>
  <si>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</si>
  <si>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</si>
  <si>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</si>
  <si>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02.01.04</t>
  </si>
  <si>
    <t>муниципальные ценные бумаги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</si>
  <si>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</si>
  <si>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</si>
  <si>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</si>
  <si>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</si>
  <si>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02.01.07</t>
  </si>
  <si>
    <t>облигации международных финансовых организаций</t>
  </si>
  <si>
    <t>02.02</t>
  </si>
  <si>
    <t>акции - всего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</si>
  <si>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</si>
  <si>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</si>
  <si>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</si>
  <si>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</si>
  <si>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</si>
  <si>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</si>
  <si>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</si>
  <si>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</si>
  <si>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01+02+03+04)</t>
  </si>
  <si>
    <t>05</t>
  </si>
  <si>
    <t>Подраздел "Обязательства"</t>
  </si>
  <si>
    <t>Общая величина обязательств</t>
  </si>
  <si>
    <t>06</t>
  </si>
  <si>
    <t>Размер собственных средств</t>
  </si>
  <si>
    <r>
      <rPr>
        <b/>
        <sz val="12"/>
        <color indexed="8"/>
        <rFont val="Times New Roman"/>
        <family val="1"/>
      </rPr>
      <t xml:space="preserve">Размер собственных средств </t>
    </r>
    <r>
      <rPr>
        <sz val="12"/>
        <color indexed="8"/>
        <rFont val="Times New Roman"/>
        <family val="1"/>
      </rPr>
      <t>(разность строк 05-06)</t>
    </r>
  </si>
  <si>
    <t>07</t>
  </si>
  <si>
    <t>Норматив достаточности собственных средств</t>
  </si>
  <si>
    <t>08</t>
  </si>
  <si>
    <t>Указание на соответствие размера собственных средств нормативу достаточности (СООТВЕТСТВУЕТ/НЕ СООТВЕТСТВУЕТ)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</si>
  <si>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</si>
  <si>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</si>
  <si>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</si>
  <si>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</si>
  <si>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</si>
  <si>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</si>
  <si>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</si>
  <si>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</si>
  <si>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</si>
  <si>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Наименование кредитной организации, с которой заключен договор (договоры) банковского счета</t>
  </si>
  <si>
    <t>Сумма денежных средств, в рублях</t>
  </si>
  <si>
    <t>Рейтинг долгосрочной кредитоспособности кредитной организации, а также указание на то, кем он присвоен</t>
  </si>
  <si>
    <t>Итого</t>
  </si>
  <si>
    <t>х</t>
  </si>
  <si>
    <r>
      <t xml:space="preserve">01.01. </t>
    </r>
    <r>
      <rPr>
        <b/>
        <sz val="14"/>
        <color indexed="8"/>
        <rFont val="Times New Roman"/>
        <family val="1"/>
      </rPr>
      <t>Денежные средства на счетах в кредитных организациях</t>
    </r>
  </si>
  <si>
    <r>
      <t xml:space="preserve">01.02. </t>
    </r>
    <r>
      <rPr>
        <b/>
        <sz val="14"/>
        <color indexed="8"/>
        <rFont val="Times New Roman"/>
        <family val="1"/>
      </rPr>
      <t>Денежные средства на счетах по депозиту в кредитных организациях</t>
    </r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</si>
  <si>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</si>
  <si>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</si>
  <si>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</si>
  <si>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r>
      <t xml:space="preserve">02.01.01. </t>
    </r>
    <r>
      <rPr>
        <b/>
        <sz val="14"/>
        <color indexed="8"/>
        <rFont val="Times New Roman"/>
        <family val="1"/>
      </rPr>
      <t>Облигации российских хозяйственных обществ</t>
    </r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</si>
  <si>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</si>
  <si>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</si>
  <si>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</si>
  <si>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</si>
  <si>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</si>
  <si>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</si>
  <si>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</si>
  <si>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</si>
  <si>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</si>
  <si>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 xml:space="preserve">Рейтинг долгосрочной кредитоспособности выпуска (эмитента, поручителя (гаранта)), а также указание на то, кем он присвоен </t>
  </si>
  <si>
    <t>Эмитент является аффилированным лицом управляющей компании (да/нет)</t>
  </si>
  <si>
    <r>
      <t xml:space="preserve">02.01.02. </t>
    </r>
    <r>
      <rPr>
        <b/>
        <sz val="14"/>
        <color indexed="8"/>
        <rFont val="Times New Roman"/>
        <family val="1"/>
      </rPr>
      <t>Государственные ценные бумаги Российской Федерации</t>
    </r>
  </si>
  <si>
    <t>Государственный регистрационный номер выпуска</t>
  </si>
  <si>
    <t>Наименование субъекта Российской Федерации, от имени которого выпущены ценные бумаги</t>
  </si>
  <si>
    <r>
      <t xml:space="preserve">02.01.03. </t>
    </r>
    <r>
      <rPr>
        <b/>
        <sz val="14"/>
        <color indexed="8"/>
        <rFont val="Times New Roman"/>
        <family val="1"/>
      </rPr>
      <t>Государственные ценные бумаги субъектов Российской Федерации</t>
    </r>
  </si>
  <si>
    <r>
      <t xml:space="preserve">02.01.04. </t>
    </r>
    <r>
      <rPr>
        <b/>
        <sz val="14"/>
        <color indexed="8"/>
        <rFont val="Times New Roman"/>
        <family val="1"/>
      </rPr>
      <t xml:space="preserve">Муниципальные ценные бумаги </t>
    </r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</si>
  <si>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</si>
  <si>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r>
      <t xml:space="preserve">02.01.05. </t>
    </r>
    <r>
      <rPr>
        <b/>
        <sz val="14"/>
        <color indexed="8"/>
        <rFont val="Times New Roman"/>
        <family val="1"/>
      </rPr>
      <t>Облигации иностранных коммерческих организаций</t>
    </r>
  </si>
  <si>
    <t>Код государства регистрации (инкорпорации) эмитента</t>
  </si>
  <si>
    <t>TIN эмитента</t>
  </si>
  <si>
    <t>Регистрационный номер выпуска</t>
  </si>
  <si>
    <r>
      <t xml:space="preserve">02.01.06. </t>
    </r>
    <r>
      <rPr>
        <b/>
        <sz val="14"/>
        <color indexed="8"/>
        <rFont val="Times New Roman"/>
        <family val="1"/>
      </rPr>
      <t>Облигации иностранных государств</t>
    </r>
  </si>
  <si>
    <r>
      <t xml:space="preserve">02.01.07. </t>
    </r>
    <r>
      <rPr>
        <b/>
        <sz val="14"/>
        <color indexed="8"/>
        <rFont val="Times New Roman"/>
        <family val="1"/>
      </rPr>
      <t>Облигации международных финансовых организаций</t>
    </r>
  </si>
  <si>
    <r>
      <t xml:space="preserve">02.02.01. </t>
    </r>
    <r>
      <rPr>
        <b/>
        <sz val="14"/>
        <color indexed="8"/>
        <rFont val="Times New Roman"/>
        <family val="1"/>
      </rPr>
      <t>Акции российских акционерных обществ</t>
    </r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</si>
  <si>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</si>
  <si>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</si>
  <si>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r>
      <t xml:space="preserve">02.02.02. </t>
    </r>
    <r>
      <rPr>
        <b/>
        <sz val="14"/>
        <color indexed="8"/>
        <rFont val="Times New Roman"/>
        <family val="1"/>
      </rPr>
      <t>Акции иностранных акционерных обществ</t>
    </r>
  </si>
  <si>
    <r>
      <t>03.</t>
    </r>
    <r>
      <rPr>
        <b/>
        <sz val="14"/>
        <color indexed="8"/>
        <rFont val="Times New Roman"/>
        <family val="1"/>
      </rPr>
      <t xml:space="preserve"> Недвижимое имущество</t>
    </r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</si>
  <si>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</si>
  <si>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</si>
  <si>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</si>
  <si>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</si>
  <si>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</si>
  <si>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</si>
  <si>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</si>
  <si>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по оценке</t>
  </si>
  <si>
    <t>ИНН организации, с которой заключен договор по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</si>
  <si>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</si>
  <si>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</si>
  <si>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Оценщик/организация является аффилированным лицом управляющей компании (да/нет)</t>
  </si>
  <si>
    <r>
      <t>04.</t>
    </r>
    <r>
      <rPr>
        <b/>
        <sz val="14"/>
        <color indexed="8"/>
        <rFont val="Times New Roman"/>
        <family val="1"/>
      </rPr>
      <t xml:space="preserve"> Дебиторская задолженность</t>
    </r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</si>
  <si>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</si>
  <si>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</si>
  <si>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</si>
  <si>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</si>
  <si>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</si>
  <si>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</si>
  <si>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</si>
  <si>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</si>
  <si>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</si>
  <si>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</si>
  <si>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r>
      <t>06.01.</t>
    </r>
    <r>
      <rPr>
        <b/>
        <sz val="14"/>
        <color indexed="8"/>
        <rFont val="Times New Roman"/>
        <family val="1"/>
      </rPr>
      <t xml:space="preserve"> Кредиторская задолженность (кредитор - физическое лицо)</t>
    </r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</si>
  <si>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</si>
  <si>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</si>
  <si>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</si>
  <si>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r>
      <t>06.02.</t>
    </r>
    <r>
      <rPr>
        <b/>
        <sz val="14"/>
        <color indexed="8"/>
        <rFont val="Times New Roman"/>
        <family val="1"/>
      </rPr>
      <t xml:space="preserve"> Кредиторская задолженность (кредитор - юридическое лицо)</t>
    </r>
  </si>
  <si>
    <t>Наименование кредитора</t>
  </si>
  <si>
    <t>Место нахождения кредитора</t>
  </si>
  <si>
    <t>(инициалы, фамилия)</t>
  </si>
  <si>
    <t>в рублях</t>
  </si>
  <si>
    <t>ОГРН (TIN) кредитора по договору</t>
  </si>
  <si>
    <t>Общество с ограниченной ответственностью "АктивФинансМенеджмент"</t>
  </si>
  <si>
    <t>21-000-1-00083</t>
  </si>
  <si>
    <t>СООТВЕТСТВУЕТ</t>
  </si>
  <si>
    <t>Филиал Банка ВТБ (ПАО) в г. Нижний  Новгород</t>
  </si>
  <si>
    <t>1000/24</t>
  </si>
  <si>
    <t>1027739609391</t>
  </si>
  <si>
    <t>нет</t>
  </si>
  <si>
    <t>22.12.2016 г.</t>
  </si>
  <si>
    <t>Публичное акционерное общество "Акрон"</t>
  </si>
  <si>
    <t>ПАО</t>
  </si>
  <si>
    <t>RU000A0JVYF0</t>
  </si>
  <si>
    <t>4B02-03-00207-A</t>
  </si>
  <si>
    <t>1025300786610</t>
  </si>
  <si>
    <t>Акционерное общество "АЛЬФА-БАНК"</t>
  </si>
  <si>
    <t>АО</t>
  </si>
  <si>
    <t>1027700067328</t>
  </si>
  <si>
    <t>RU000A0JUB02</t>
  </si>
  <si>
    <t>4B020501326B</t>
  </si>
  <si>
    <t>7744001497</t>
  </si>
  <si>
    <t>1027700167110</t>
  </si>
  <si>
    <t>Акционерное общество "ГАЗПРОМБАНК"</t>
  </si>
  <si>
    <t>4B022100354B</t>
  </si>
  <si>
    <t>RU000A0JW9R7</t>
  </si>
  <si>
    <t>RU000A0JVA10</t>
  </si>
  <si>
    <t>4B02-04-32432-H</t>
  </si>
  <si>
    <t>Публичное акционерное общество "Государственная транспортная  лизинговая компания"</t>
  </si>
  <si>
    <t>1027739407189</t>
  </si>
  <si>
    <t>7720261827</t>
  </si>
  <si>
    <t>4B02-01-60525-P-001P</t>
  </si>
  <si>
    <t>RU000A0JVXM8</t>
  </si>
  <si>
    <t>Публичное акционерное общество "Магнит"</t>
  </si>
  <si>
    <t xml:space="preserve"> 1032304945947 </t>
  </si>
  <si>
    <t>2309085638</t>
  </si>
  <si>
    <t>Министерство финансов Российской Федерации</t>
  </si>
  <si>
    <t xml:space="preserve"> 1037739085636 </t>
  </si>
  <si>
    <t>RU000A0JV7K7</t>
  </si>
  <si>
    <t>24018RMFS</t>
  </si>
  <si>
    <t>RU000A0JP2G4</t>
  </si>
  <si>
    <t>40303349B</t>
  </si>
  <si>
    <t>Акционерное общество «Российский Сельскохозяйственный банк»</t>
  </si>
  <si>
    <t xml:space="preserve"> 1027700342890 </t>
  </si>
  <si>
    <t>7725114488</t>
  </si>
  <si>
    <t>RU000A0JPTE5</t>
  </si>
  <si>
    <t>40703349B</t>
  </si>
  <si>
    <t>Оплата услуг</t>
  </si>
  <si>
    <t>Ва2 (Moody's Investors Service)</t>
  </si>
  <si>
    <t>BB- (Fitch Ratings)</t>
  </si>
  <si>
    <t>BB+ (Fitch Ratings)</t>
  </si>
  <si>
    <t>BB+ (Standard &amp; Poor’s)</t>
  </si>
  <si>
    <t>BBB- (Fitch Ratings)</t>
  </si>
  <si>
    <t>Сумма (стоимость, величина) на предыдущую отчетную дату*</t>
  </si>
  <si>
    <t>* предыдущая отчетная дата - информация на предыдущий рабочий день</t>
  </si>
  <si>
    <t>Акционерное общество "Вертолеты России"</t>
  </si>
  <si>
    <t>BB (Fitch Ratings)</t>
  </si>
  <si>
    <t>4B02-02-12310-A</t>
  </si>
  <si>
    <t>RU000A0JUAT3</t>
  </si>
  <si>
    <t>1077746003334</t>
  </si>
  <si>
    <t>Публичное акционерное общество "Акционерная нефтяная Компания "Башнефть"</t>
  </si>
  <si>
    <t>RU000A0JQNS6</t>
  </si>
  <si>
    <t>4-02-00013-A</t>
  </si>
  <si>
    <t>1020202555240</t>
  </si>
  <si>
    <t>RU000A0JVFC6</t>
  </si>
  <si>
    <t>4B02-01-00124-A</t>
  </si>
  <si>
    <t>7707049388</t>
  </si>
  <si>
    <t xml:space="preserve">1027700198767 </t>
  </si>
  <si>
    <t>Публичное акционерное общество междугородной и международной электрической связи "Ростелеком"</t>
  </si>
  <si>
    <t>4-01-32432-H</t>
  </si>
  <si>
    <t>RU000A0JTKB2</t>
  </si>
  <si>
    <t>4B021201326B</t>
  </si>
  <si>
    <t>RU000A0JWCL2</t>
  </si>
  <si>
    <t>25.01.2017 г.</t>
  </si>
  <si>
    <t>31.10.2016 г.</t>
  </si>
  <si>
    <t>Договор № 7 на оказание услуг от 01.02.2016 г.</t>
  </si>
  <si>
    <t>Общество с ограниченной ответственностью "ОРЕНСАЛ"</t>
  </si>
  <si>
    <t>460008, г. Оренбург, п. Ростоши, ул. Таловая, 2</t>
  </si>
  <si>
    <t>1025600884418</t>
  </si>
  <si>
    <t>Договор № 22 на оказание юридических услуг (договор аутсорсинга) от 20.02.2008 г.</t>
  </si>
  <si>
    <t>Договор № 23 на оказание услуг в сфере информационных технологий (договор аутсорсинга) от 20.02.2008 г.</t>
  </si>
  <si>
    <t>Договор № 24 на ведение бухгалтерского учета (договор аутсорсинга) от 01.03.2008 г.</t>
  </si>
  <si>
    <t>Оплата по договору аренды</t>
  </si>
  <si>
    <t>Договор аренды № 73 аренды имущества от 01.07.2007 г.</t>
  </si>
  <si>
    <t>25.11.2016 г.</t>
  </si>
  <si>
    <t>Общество с ограниченной ответственностью "ЭНЕРГОИНВЕСТ"</t>
  </si>
  <si>
    <t>1025600886057</t>
  </si>
  <si>
    <t>Страховые взносы на страховую часть трудовой пенсии</t>
  </si>
  <si>
    <t>Страховые взносы в Федеральный фонд ОМС</t>
  </si>
  <si>
    <t>Расчеты с персоналом по оплате труда</t>
  </si>
  <si>
    <t>Государственное учреждение - отделение пенсионного фонда Российской Федерации по Оренбургской области</t>
  </si>
  <si>
    <t>1035605500810</t>
  </si>
  <si>
    <t xml:space="preserve">460040, г. Оренбург, ул. Мира, д. 18А </t>
  </si>
  <si>
    <t>03.11.2016 г.</t>
  </si>
  <si>
    <t>0274051582</t>
  </si>
  <si>
    <t xml:space="preserve">Трудовые договоры с сотрудниками ООО "АФМ" </t>
  </si>
  <si>
    <t>Сотрудники Общества с ограниченной ответственностью "АктивФинансМенеджмент"</t>
  </si>
  <si>
    <t>22.11.2016 г.</t>
  </si>
  <si>
    <r>
      <t xml:space="preserve">Директор                                                                                      </t>
    </r>
    <r>
      <rPr>
        <u val="single"/>
        <sz val="14"/>
        <color indexed="8"/>
        <rFont val="Times New Roman"/>
        <family val="1"/>
      </rPr>
      <t xml:space="preserve">          _________              В.В. Жуков</t>
    </r>
  </si>
  <si>
    <t>Федеральный закон от 24.07.2009 г. № 212-ФЗ (с изм. и доп.)</t>
  </si>
  <si>
    <t>Персональные данные не распространяются в соответствии со статьей 7 Федерального закона от 27.07.2006 г. № 152-ФЗ «О персональных данных»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</si>
</sst>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262626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42" fillId="0" borderId="0" xfId="0" applyNumberFormat="1" applyFont="1" applyAlignment="1">
      <alignment horizontal="left"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49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42" fillId="0" borderId="0" xfId="0" applyNumberFormat="1" applyFont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left"/>
    </xf>
    <xf numFmtId="43" fontId="42" fillId="0" borderId="10" xfId="58" applyFont="1" applyBorder="1" applyAlignment="1">
      <alignment/>
    </xf>
    <xf numFmtId="2" fontId="42" fillId="0" borderId="10" xfId="58" applyNumberFormat="1" applyFont="1" applyBorder="1" applyAlignment="1">
      <alignment/>
    </xf>
    <xf numFmtId="43" fontId="42" fillId="0" borderId="10" xfId="58" applyFont="1" applyBorder="1" applyAlignment="1">
      <alignment horizontal="right"/>
    </xf>
    <xf numFmtId="4" fontId="9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43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3" fontId="42" fillId="0" borderId="0" xfId="0" applyNumberFormat="1" applyFont="1" applyAlignment="1">
      <alignment/>
    </xf>
    <xf numFmtId="43" fontId="42" fillId="0" borderId="10" xfId="58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14" fontId="42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4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4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8"/>
  <sheetViews>
    <sheetView tabSelected="1" zoomScale="85" zoomScaleNormal="85" zoomScalePageLayoutView="0" workbookViewId="0" topLeftCell="A17">
      <selection activeCell="J167" sqref="J167"/>
    </sheetView>
  </sheetViews>
  <sheetFormatPr defaultColWidth="9.140625" defaultRowHeight="15"/>
  <cols>
    <col min="1" max="1" width="13.00390625" style="1" customWidth="1"/>
    <col min="2" max="2" width="24.00390625" style="1" customWidth="1"/>
    <col min="3" max="3" width="25.00390625" style="1" customWidth="1"/>
    <col min="4" max="4" width="23.140625" style="1" customWidth="1"/>
    <col min="5" max="5" width="35.7109375" style="1" bestFit="1" customWidth="1"/>
    <col min="6" max="6" width="24.28125" style="1" bestFit="1" customWidth="1"/>
    <col min="7" max="7" width="20.140625" style="1" customWidth="1"/>
    <col min="8" max="8" width="24.28125" style="1" customWidth="1"/>
    <col min="9" max="9" width="22.28125" style="1" customWidth="1"/>
    <col min="10" max="10" width="38.28125" style="1" customWidth="1"/>
    <col min="11" max="11" width="21.7109375" style="1" customWidth="1"/>
    <col min="12" max="12" width="31.421875" style="1" bestFit="1" customWidth="1"/>
    <col min="13" max="13" width="27.00390625" style="1" customWidth="1"/>
    <col min="14" max="14" width="26.8515625" style="1" customWidth="1"/>
    <col min="15" max="16384" width="9.140625" style="1" customWidth="1"/>
  </cols>
  <sheetData>
    <row r="2" ht="18.75">
      <c r="A2" s="3" t="s">
        <v>0</v>
      </c>
    </row>
    <row r="3" ht="18.75">
      <c r="A3" s="3" t="s">
        <v>1</v>
      </c>
    </row>
    <row r="5" spans="6:7" ht="15.75">
      <c r="F5" s="89" t="s">
        <v>2</v>
      </c>
      <c r="G5" s="90"/>
    </row>
    <row r="6" ht="15.75">
      <c r="G6" s="7" t="s">
        <v>3</v>
      </c>
    </row>
    <row r="8" ht="18.75">
      <c r="A8" s="4" t="s">
        <v>10</v>
      </c>
    </row>
    <row r="10" spans="1:7" ht="47.25" customHeight="1">
      <c r="A10" s="77" t="s">
        <v>4</v>
      </c>
      <c r="B10" s="77"/>
      <c r="C10" s="78"/>
      <c r="D10" s="78"/>
      <c r="E10" s="79"/>
      <c r="F10" s="97" t="s">
        <v>5</v>
      </c>
      <c r="G10" s="98"/>
    </row>
    <row r="11" spans="1:7" ht="15.75">
      <c r="A11" s="82">
        <v>1</v>
      </c>
      <c r="B11" s="82"/>
      <c r="C11" s="72"/>
      <c r="D11" s="72"/>
      <c r="E11" s="74"/>
      <c r="F11" s="99">
        <v>2</v>
      </c>
      <c r="G11" s="100"/>
    </row>
    <row r="12" spans="1:7" ht="15.75">
      <c r="A12" s="88" t="s">
        <v>141</v>
      </c>
      <c r="B12" s="88"/>
      <c r="C12" s="74"/>
      <c r="D12" s="74"/>
      <c r="E12" s="74"/>
      <c r="F12" s="99" t="s">
        <v>142</v>
      </c>
      <c r="G12" s="100"/>
    </row>
    <row r="14" ht="18.75">
      <c r="A14" s="4" t="s">
        <v>11</v>
      </c>
    </row>
    <row r="16" spans="1:4" ht="29.25" customHeight="1">
      <c r="A16" s="80" t="s">
        <v>6</v>
      </c>
      <c r="B16" s="80"/>
      <c r="C16" s="81"/>
      <c r="D16" s="81"/>
    </row>
    <row r="17" spans="1:4" ht="15.75">
      <c r="A17" s="82">
        <v>1</v>
      </c>
      <c r="B17" s="82"/>
      <c r="C17" s="83"/>
      <c r="D17" s="83"/>
    </row>
    <row r="18" spans="1:4" ht="15.75">
      <c r="A18" s="82" t="s">
        <v>212</v>
      </c>
      <c r="B18" s="82"/>
      <c r="C18" s="86"/>
      <c r="D18" s="86"/>
    </row>
    <row r="20" ht="18.75">
      <c r="A20" s="4" t="s">
        <v>12</v>
      </c>
    </row>
    <row r="21" ht="15.75">
      <c r="G21" s="8" t="s">
        <v>139</v>
      </c>
    </row>
    <row r="22" spans="1:7" ht="63">
      <c r="A22" s="87" t="s">
        <v>7</v>
      </c>
      <c r="B22" s="87"/>
      <c r="C22" s="87"/>
      <c r="D22" s="87"/>
      <c r="E22" s="12" t="s">
        <v>8</v>
      </c>
      <c r="F22" s="2" t="s">
        <v>9</v>
      </c>
      <c r="G22" s="25" t="s">
        <v>191</v>
      </c>
    </row>
    <row r="23" spans="1:7" ht="15.75">
      <c r="A23" s="82">
        <v>1</v>
      </c>
      <c r="B23" s="82"/>
      <c r="C23" s="82"/>
      <c r="D23" s="82"/>
      <c r="E23" s="26">
        <v>2</v>
      </c>
      <c r="F23" s="26">
        <v>3</v>
      </c>
      <c r="G23" s="26">
        <v>4</v>
      </c>
    </row>
    <row r="24" spans="1:7" ht="18.75">
      <c r="A24" s="71" t="s">
        <v>13</v>
      </c>
      <c r="B24" s="72"/>
      <c r="C24" s="72"/>
      <c r="D24" s="72"/>
      <c r="E24" s="72"/>
      <c r="F24" s="72"/>
      <c r="G24" s="72"/>
    </row>
    <row r="25" spans="1:7" ht="15.75">
      <c r="A25" s="88" t="s">
        <v>14</v>
      </c>
      <c r="B25" s="88"/>
      <c r="C25" s="88"/>
      <c r="D25" s="88"/>
      <c r="E25" s="27" t="s">
        <v>21</v>
      </c>
      <c r="F25" s="28">
        <f>F28</f>
        <v>100400000</v>
      </c>
      <c r="G25" s="28">
        <v>95400000</v>
      </c>
    </row>
    <row r="26" spans="1:7" ht="15.75">
      <c r="A26" s="88" t="s">
        <v>15</v>
      </c>
      <c r="B26" s="74"/>
      <c r="C26" s="74"/>
      <c r="D26" s="74"/>
      <c r="E26" s="93" t="s">
        <v>17</v>
      </c>
      <c r="F26" s="29"/>
      <c r="G26" s="29"/>
    </row>
    <row r="27" spans="1:7" ht="15.75">
      <c r="A27" s="88" t="s">
        <v>16</v>
      </c>
      <c r="B27" s="74"/>
      <c r="C27" s="74"/>
      <c r="D27" s="74"/>
      <c r="E27" s="101"/>
      <c r="F27" s="29"/>
      <c r="G27" s="29"/>
    </row>
    <row r="28" spans="1:7" ht="15.75">
      <c r="A28" s="88" t="s">
        <v>18</v>
      </c>
      <c r="B28" s="74"/>
      <c r="C28" s="74"/>
      <c r="D28" s="74"/>
      <c r="E28" s="27" t="s">
        <v>19</v>
      </c>
      <c r="F28" s="30">
        <f>H73</f>
        <v>100400000</v>
      </c>
      <c r="G28" s="30">
        <v>95400000</v>
      </c>
    </row>
    <row r="29" spans="1:7" ht="15.75">
      <c r="A29" s="88" t="s">
        <v>20</v>
      </c>
      <c r="B29" s="74"/>
      <c r="C29" s="74"/>
      <c r="D29" s="74"/>
      <c r="E29" s="27" t="s">
        <v>22</v>
      </c>
      <c r="F29" s="28">
        <f>F31</f>
        <v>28512789.61</v>
      </c>
      <c r="G29" s="28">
        <v>25139410.13</v>
      </c>
    </row>
    <row r="30" spans="1:7" ht="15.75">
      <c r="A30" s="88" t="s">
        <v>15</v>
      </c>
      <c r="B30" s="74"/>
      <c r="C30" s="74"/>
      <c r="D30" s="74"/>
      <c r="E30" s="93" t="s">
        <v>24</v>
      </c>
      <c r="F30" s="29"/>
      <c r="G30" s="29"/>
    </row>
    <row r="31" spans="1:8" ht="15.75">
      <c r="A31" s="88" t="s">
        <v>23</v>
      </c>
      <c r="B31" s="74"/>
      <c r="C31" s="74"/>
      <c r="D31" s="74"/>
      <c r="E31" s="101"/>
      <c r="F31" s="28">
        <f>F33+F34+F35</f>
        <v>28512789.61</v>
      </c>
      <c r="G31" s="28">
        <v>25139410.13</v>
      </c>
      <c r="H31" s="58"/>
    </row>
    <row r="32" spans="1:8" ht="15.75">
      <c r="A32" s="88" t="s">
        <v>15</v>
      </c>
      <c r="B32" s="74"/>
      <c r="C32" s="74"/>
      <c r="D32" s="74"/>
      <c r="E32" s="93" t="s">
        <v>26</v>
      </c>
      <c r="F32" s="29"/>
      <c r="G32" s="29"/>
      <c r="H32" s="58"/>
    </row>
    <row r="33" spans="1:7" ht="15.75">
      <c r="A33" s="88" t="s">
        <v>25</v>
      </c>
      <c r="B33" s="74"/>
      <c r="C33" s="74"/>
      <c r="D33" s="74"/>
      <c r="E33" s="101"/>
      <c r="F33" s="28">
        <f>J90</f>
        <v>16665321.18</v>
      </c>
      <c r="G33" s="28">
        <v>13398994.95</v>
      </c>
    </row>
    <row r="34" spans="1:7" ht="31.5" customHeight="1">
      <c r="A34" s="84" t="s">
        <v>27</v>
      </c>
      <c r="B34" s="85"/>
      <c r="C34" s="85"/>
      <c r="D34" s="85"/>
      <c r="E34" s="27" t="s">
        <v>28</v>
      </c>
      <c r="F34" s="28">
        <f>I96</f>
        <v>11847468.43</v>
      </c>
      <c r="G34" s="28">
        <v>11740415.18</v>
      </c>
    </row>
    <row r="35" spans="1:7" ht="33" customHeight="1">
      <c r="A35" s="84" t="s">
        <v>29</v>
      </c>
      <c r="B35" s="85"/>
      <c r="C35" s="85"/>
      <c r="D35" s="85"/>
      <c r="E35" s="27" t="s">
        <v>30</v>
      </c>
      <c r="F35" s="30"/>
      <c r="G35" s="29"/>
    </row>
    <row r="36" spans="1:7" ht="15.75">
      <c r="A36" s="88" t="s">
        <v>32</v>
      </c>
      <c r="B36" s="74"/>
      <c r="C36" s="74"/>
      <c r="D36" s="74"/>
      <c r="E36" s="27" t="s">
        <v>31</v>
      </c>
      <c r="F36" s="29"/>
      <c r="G36" s="29"/>
    </row>
    <row r="37" spans="1:7" ht="15.75">
      <c r="A37" s="88" t="s">
        <v>33</v>
      </c>
      <c r="B37" s="74"/>
      <c r="C37" s="74"/>
      <c r="D37" s="74"/>
      <c r="E37" s="27" t="s">
        <v>34</v>
      </c>
      <c r="F37" s="29"/>
      <c r="G37" s="29"/>
    </row>
    <row r="38" spans="1:7" ht="15.75">
      <c r="A38" s="88" t="s">
        <v>35</v>
      </c>
      <c r="B38" s="74"/>
      <c r="C38" s="74"/>
      <c r="D38" s="74"/>
      <c r="E38" s="27" t="s">
        <v>36</v>
      </c>
      <c r="F38" s="29"/>
      <c r="G38" s="29"/>
    </row>
    <row r="39" spans="1:7" ht="30.75" customHeight="1">
      <c r="A39" s="84" t="s">
        <v>38</v>
      </c>
      <c r="B39" s="85"/>
      <c r="C39" s="85"/>
      <c r="D39" s="85"/>
      <c r="E39" s="27" t="s">
        <v>37</v>
      </c>
      <c r="F39" s="29"/>
      <c r="G39" s="29"/>
    </row>
    <row r="40" spans="1:7" ht="15.75">
      <c r="A40" s="88" t="s">
        <v>40</v>
      </c>
      <c r="B40" s="74"/>
      <c r="C40" s="74"/>
      <c r="D40" s="74"/>
      <c r="E40" s="27" t="s">
        <v>39</v>
      </c>
      <c r="F40" s="29"/>
      <c r="G40" s="29"/>
    </row>
    <row r="41" spans="1:7" ht="15.75">
      <c r="A41" s="88" t="s">
        <v>15</v>
      </c>
      <c r="B41" s="74"/>
      <c r="C41" s="74"/>
      <c r="D41" s="74"/>
      <c r="E41" s="93" t="s">
        <v>42</v>
      </c>
      <c r="F41" s="29"/>
      <c r="G41" s="29"/>
    </row>
    <row r="42" spans="1:7" ht="15.75">
      <c r="A42" s="88" t="s">
        <v>41</v>
      </c>
      <c r="B42" s="74"/>
      <c r="C42" s="74"/>
      <c r="D42" s="74"/>
      <c r="E42" s="94"/>
      <c r="F42" s="29"/>
      <c r="G42" s="29"/>
    </row>
    <row r="43" spans="1:7" ht="15.75">
      <c r="A43" s="88" t="s">
        <v>43</v>
      </c>
      <c r="B43" s="74"/>
      <c r="C43" s="74"/>
      <c r="D43" s="74"/>
      <c r="E43" s="27" t="s">
        <v>44</v>
      </c>
      <c r="F43" s="29"/>
      <c r="G43" s="29"/>
    </row>
    <row r="44" spans="1:7" ht="15.75">
      <c r="A44" s="88" t="s">
        <v>45</v>
      </c>
      <c r="B44" s="74"/>
      <c r="C44" s="74"/>
      <c r="D44" s="74"/>
      <c r="E44" s="27" t="s">
        <v>46</v>
      </c>
      <c r="F44" s="29"/>
      <c r="G44" s="29"/>
    </row>
    <row r="45" spans="1:7" ht="15.75">
      <c r="A45" s="88" t="s">
        <v>47</v>
      </c>
      <c r="B45" s="74"/>
      <c r="C45" s="74"/>
      <c r="D45" s="74"/>
      <c r="E45" s="27" t="s">
        <v>48</v>
      </c>
      <c r="F45" s="29"/>
      <c r="G45" s="29"/>
    </row>
    <row r="46" spans="1:8" ht="32.25" customHeight="1">
      <c r="A46" s="84" t="s">
        <v>49</v>
      </c>
      <c r="B46" s="85"/>
      <c r="C46" s="85"/>
      <c r="D46" s="85"/>
      <c r="E46" s="27" t="s">
        <v>50</v>
      </c>
      <c r="F46" s="59">
        <f>F25+F29+F44+F45</f>
        <v>128912789.61</v>
      </c>
      <c r="G46" s="59">
        <v>120539410.13</v>
      </c>
      <c r="H46" s="58"/>
    </row>
    <row r="47" spans="1:8" ht="18.75">
      <c r="A47" s="71" t="s">
        <v>51</v>
      </c>
      <c r="B47" s="72"/>
      <c r="C47" s="72"/>
      <c r="D47" s="72"/>
      <c r="E47" s="72"/>
      <c r="F47" s="72"/>
      <c r="G47" s="72"/>
      <c r="H47" s="58"/>
    </row>
    <row r="48" spans="1:7" ht="15.75">
      <c r="A48" s="88" t="s">
        <v>52</v>
      </c>
      <c r="B48" s="74"/>
      <c r="C48" s="74"/>
      <c r="D48" s="74"/>
      <c r="E48" s="27" t="s">
        <v>53</v>
      </c>
      <c r="F48" s="17">
        <f>703447.89+723813.95+9852.77</f>
        <v>1437114.6099999999</v>
      </c>
      <c r="G48" s="17">
        <v>613470.88</v>
      </c>
    </row>
    <row r="49" spans="1:7" ht="18.75">
      <c r="A49" s="71" t="s">
        <v>54</v>
      </c>
      <c r="B49" s="72"/>
      <c r="C49" s="72"/>
      <c r="D49" s="72"/>
      <c r="E49" s="72"/>
      <c r="F49" s="72"/>
      <c r="G49" s="72"/>
    </row>
    <row r="50" spans="1:7" ht="32.25" customHeight="1">
      <c r="A50" s="84" t="s">
        <v>55</v>
      </c>
      <c r="B50" s="85"/>
      <c r="C50" s="85"/>
      <c r="D50" s="85"/>
      <c r="E50" s="27" t="s">
        <v>56</v>
      </c>
      <c r="F50" s="43">
        <f>F46-F48</f>
        <v>127475675</v>
      </c>
      <c r="G50" s="43">
        <v>119925939.25</v>
      </c>
    </row>
    <row r="51" spans="1:7" ht="18.75">
      <c r="A51" s="71" t="s">
        <v>57</v>
      </c>
      <c r="B51" s="72"/>
      <c r="C51" s="72"/>
      <c r="D51" s="72"/>
      <c r="E51" s="72"/>
      <c r="F51" s="72"/>
      <c r="G51" s="72"/>
    </row>
    <row r="52" spans="1:7" ht="15.75">
      <c r="A52" s="95" t="s">
        <v>57</v>
      </c>
      <c r="B52" s="96"/>
      <c r="C52" s="96"/>
      <c r="D52" s="96"/>
      <c r="E52" s="11" t="s">
        <v>58</v>
      </c>
      <c r="F52" s="28">
        <v>35000000</v>
      </c>
      <c r="G52" s="13">
        <v>35000000</v>
      </c>
    </row>
    <row r="53" spans="1:7" ht="48.75" customHeight="1">
      <c r="A53" s="91" t="s">
        <v>59</v>
      </c>
      <c r="B53" s="92"/>
      <c r="C53" s="92"/>
      <c r="D53" s="92"/>
      <c r="E53" s="73" t="s">
        <v>143</v>
      </c>
      <c r="F53" s="72"/>
      <c r="G53" s="74"/>
    </row>
    <row r="54" ht="15.75">
      <c r="E54" s="5"/>
    </row>
    <row r="55" spans="1:7" ht="15.75">
      <c r="A55" s="75" t="s">
        <v>192</v>
      </c>
      <c r="B55" s="76"/>
      <c r="C55" s="76"/>
      <c r="D55" s="76"/>
      <c r="E55" s="76"/>
      <c r="F55" s="76"/>
      <c r="G55" s="76"/>
    </row>
    <row r="56" ht="15.75">
      <c r="E56" s="5"/>
    </row>
    <row r="57" ht="15.75">
      <c r="E57" s="5"/>
    </row>
    <row r="58" spans="1:14" ht="18.75">
      <c r="A58" s="65" t="s">
        <v>60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60" ht="18.75">
      <c r="A60" s="4" t="s">
        <v>74</v>
      </c>
    </row>
    <row r="61" spans="1:11" ht="94.5">
      <c r="A61" s="33" t="s">
        <v>61</v>
      </c>
      <c r="B61" s="33" t="s">
        <v>69</v>
      </c>
      <c r="C61" s="33" t="s">
        <v>62</v>
      </c>
      <c r="D61" s="33" t="s">
        <v>63</v>
      </c>
      <c r="E61" s="33" t="s">
        <v>64</v>
      </c>
      <c r="F61" s="33" t="s">
        <v>65</v>
      </c>
      <c r="G61" s="33" t="s">
        <v>66</v>
      </c>
      <c r="H61" s="33" t="s">
        <v>70</v>
      </c>
      <c r="I61" s="33" t="s">
        <v>67</v>
      </c>
      <c r="J61" s="33" t="s">
        <v>71</v>
      </c>
      <c r="K61" s="33" t="s">
        <v>68</v>
      </c>
    </row>
    <row r="62" spans="1:11" ht="15.75">
      <c r="A62" s="35">
        <v>1</v>
      </c>
      <c r="B62" s="35">
        <v>2</v>
      </c>
      <c r="C62" s="35">
        <v>3</v>
      </c>
      <c r="D62" s="35">
        <v>4</v>
      </c>
      <c r="E62" s="35">
        <v>5</v>
      </c>
      <c r="F62" s="35">
        <v>6</v>
      </c>
      <c r="G62" s="35">
        <v>7</v>
      </c>
      <c r="H62" s="35">
        <v>8</v>
      </c>
      <c r="I62" s="35">
        <v>9</v>
      </c>
      <c r="J62" s="35">
        <v>10</v>
      </c>
      <c r="K62" s="35">
        <v>11</v>
      </c>
    </row>
    <row r="63" spans="1:11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.75">
      <c r="A65" s="35" t="s">
        <v>72</v>
      </c>
      <c r="B65" s="35" t="s">
        <v>73</v>
      </c>
      <c r="C65" s="35" t="s">
        <v>73</v>
      </c>
      <c r="D65" s="35" t="s">
        <v>73</v>
      </c>
      <c r="E65" s="35" t="s">
        <v>73</v>
      </c>
      <c r="F65" s="35" t="s">
        <v>73</v>
      </c>
      <c r="G65" s="35" t="s">
        <v>73</v>
      </c>
      <c r="H65" s="35"/>
      <c r="I65" s="35"/>
      <c r="J65" s="35" t="s">
        <v>73</v>
      </c>
      <c r="K65" s="35" t="s">
        <v>73</v>
      </c>
    </row>
    <row r="67" ht="18.75">
      <c r="A67" s="4" t="s">
        <v>75</v>
      </c>
    </row>
    <row r="68" spans="1:11" ht="94.5">
      <c r="A68" s="33" t="s">
        <v>61</v>
      </c>
      <c r="B68" s="33" t="s">
        <v>76</v>
      </c>
      <c r="C68" s="33" t="s">
        <v>62</v>
      </c>
      <c r="D68" s="33" t="s">
        <v>63</v>
      </c>
      <c r="E68" s="33" t="s">
        <v>64</v>
      </c>
      <c r="F68" s="33" t="s">
        <v>77</v>
      </c>
      <c r="G68" s="33" t="s">
        <v>78</v>
      </c>
      <c r="H68" s="33" t="s">
        <v>70</v>
      </c>
      <c r="I68" s="33" t="s">
        <v>67</v>
      </c>
      <c r="J68" s="24" t="s">
        <v>71</v>
      </c>
      <c r="K68" s="33" t="s">
        <v>68</v>
      </c>
    </row>
    <row r="69" spans="1:11" ht="15.75">
      <c r="A69" s="35">
        <v>1</v>
      </c>
      <c r="B69" s="35">
        <v>2</v>
      </c>
      <c r="C69" s="35">
        <v>3</v>
      </c>
      <c r="D69" s="35">
        <v>4</v>
      </c>
      <c r="E69" s="35">
        <v>5</v>
      </c>
      <c r="F69" s="35">
        <v>6</v>
      </c>
      <c r="G69" s="35">
        <v>7</v>
      </c>
      <c r="H69" s="35">
        <v>8</v>
      </c>
      <c r="I69" s="35">
        <v>9</v>
      </c>
      <c r="J69" s="35">
        <v>10</v>
      </c>
      <c r="K69" s="35">
        <v>11</v>
      </c>
    </row>
    <row r="70" spans="1:11" ht="47.25">
      <c r="A70" s="35">
        <v>1</v>
      </c>
      <c r="B70" s="34" t="s">
        <v>144</v>
      </c>
      <c r="C70" s="15" t="s">
        <v>146</v>
      </c>
      <c r="D70" s="35">
        <v>1000</v>
      </c>
      <c r="E70" s="35" t="s">
        <v>145</v>
      </c>
      <c r="F70" s="35">
        <v>643</v>
      </c>
      <c r="G70" s="35" t="s">
        <v>235</v>
      </c>
      <c r="H70" s="17">
        <v>77400000</v>
      </c>
      <c r="I70" s="17">
        <f>H70*100/F46</f>
        <v>60.040590413223</v>
      </c>
      <c r="J70" s="35" t="s">
        <v>186</v>
      </c>
      <c r="K70" s="35" t="s">
        <v>147</v>
      </c>
    </row>
    <row r="71" spans="1:11" ht="47.25">
      <c r="A71" s="35">
        <v>2</v>
      </c>
      <c r="B71" s="34" t="s">
        <v>144</v>
      </c>
      <c r="C71" s="15" t="s">
        <v>146</v>
      </c>
      <c r="D71" s="35">
        <v>1000</v>
      </c>
      <c r="E71" s="35" t="s">
        <v>145</v>
      </c>
      <c r="F71" s="35">
        <v>643</v>
      </c>
      <c r="G71" s="35" t="s">
        <v>148</v>
      </c>
      <c r="H71" s="17">
        <v>18000000</v>
      </c>
      <c r="I71" s="17">
        <f>H71*100/F46</f>
        <v>13.962928003075117</v>
      </c>
      <c r="J71" s="35" t="s">
        <v>186</v>
      </c>
      <c r="K71" s="35" t="s">
        <v>147</v>
      </c>
    </row>
    <row r="72" spans="1:11" ht="47.25">
      <c r="A72" s="50">
        <v>3</v>
      </c>
      <c r="B72" s="51" t="s">
        <v>144</v>
      </c>
      <c r="C72" s="15" t="s">
        <v>146</v>
      </c>
      <c r="D72" s="50">
        <v>1000</v>
      </c>
      <c r="E72" s="50" t="s">
        <v>145</v>
      </c>
      <c r="F72" s="50">
        <v>643</v>
      </c>
      <c r="G72" s="50" t="s">
        <v>211</v>
      </c>
      <c r="H72" s="17">
        <v>5000000</v>
      </c>
      <c r="I72" s="17">
        <f>H72*100/F46</f>
        <v>3.8785911119653105</v>
      </c>
      <c r="J72" s="50" t="s">
        <v>186</v>
      </c>
      <c r="K72" s="50" t="s">
        <v>147</v>
      </c>
    </row>
    <row r="73" spans="1:11" ht="15.75">
      <c r="A73" s="35" t="s">
        <v>72</v>
      </c>
      <c r="B73" s="35" t="s">
        <v>73</v>
      </c>
      <c r="C73" s="35" t="s">
        <v>73</v>
      </c>
      <c r="D73" s="35" t="s">
        <v>73</v>
      </c>
      <c r="E73" s="35" t="s">
        <v>73</v>
      </c>
      <c r="F73" s="35" t="s">
        <v>73</v>
      </c>
      <c r="G73" s="35" t="s">
        <v>73</v>
      </c>
      <c r="H73" s="17">
        <f>H70+H71+H72</f>
        <v>100400000</v>
      </c>
      <c r="I73" s="17">
        <f>I70+I71+I72</f>
        <v>77.88210952826343</v>
      </c>
      <c r="J73" s="35" t="s">
        <v>73</v>
      </c>
      <c r="K73" s="35" t="s">
        <v>73</v>
      </c>
    </row>
    <row r="75" ht="18.75">
      <c r="A75" s="4" t="s">
        <v>79</v>
      </c>
    </row>
    <row r="76" spans="1:13" ht="94.5">
      <c r="A76" s="33" t="s">
        <v>61</v>
      </c>
      <c r="B76" s="33" t="s">
        <v>80</v>
      </c>
      <c r="C76" s="33" t="s">
        <v>81</v>
      </c>
      <c r="D76" s="33" t="s">
        <v>82</v>
      </c>
      <c r="E76" s="33" t="s">
        <v>83</v>
      </c>
      <c r="F76" s="33" t="s">
        <v>84</v>
      </c>
      <c r="G76" s="33" t="s">
        <v>85</v>
      </c>
      <c r="H76" s="33" t="s">
        <v>86</v>
      </c>
      <c r="I76" s="33" t="s">
        <v>87</v>
      </c>
      <c r="J76" s="33" t="s">
        <v>88</v>
      </c>
      <c r="K76" s="33" t="s">
        <v>67</v>
      </c>
      <c r="L76" s="24" t="s">
        <v>89</v>
      </c>
      <c r="M76" s="33" t="s">
        <v>90</v>
      </c>
    </row>
    <row r="77" spans="1:13" ht="15.75">
      <c r="A77" s="35">
        <v>1</v>
      </c>
      <c r="B77" s="35">
        <v>2</v>
      </c>
      <c r="C77" s="35">
        <v>3</v>
      </c>
      <c r="D77" s="35">
        <v>4</v>
      </c>
      <c r="E77" s="35">
        <v>5</v>
      </c>
      <c r="F77" s="35">
        <v>6</v>
      </c>
      <c r="G77" s="35">
        <v>7</v>
      </c>
      <c r="H77" s="35">
        <v>8</v>
      </c>
      <c r="I77" s="35">
        <v>9</v>
      </c>
      <c r="J77" s="35">
        <v>10</v>
      </c>
      <c r="K77" s="35">
        <v>11</v>
      </c>
      <c r="L77" s="35">
        <v>12</v>
      </c>
      <c r="M77" s="35">
        <v>13</v>
      </c>
    </row>
    <row r="78" spans="1:14" ht="47.25">
      <c r="A78" s="35">
        <v>1</v>
      </c>
      <c r="B78" s="18" t="s">
        <v>149</v>
      </c>
      <c r="C78" s="32" t="s">
        <v>153</v>
      </c>
      <c r="D78" s="35">
        <v>5321029508</v>
      </c>
      <c r="E78" s="35" t="s">
        <v>150</v>
      </c>
      <c r="F78" s="35" t="s">
        <v>152</v>
      </c>
      <c r="G78" s="19" t="s">
        <v>151</v>
      </c>
      <c r="H78" s="14">
        <v>43424</v>
      </c>
      <c r="I78" s="35">
        <v>44</v>
      </c>
      <c r="J78" s="17">
        <v>46673</v>
      </c>
      <c r="K78" s="17">
        <f>J78*100/F46</f>
        <v>0.03620509659375139</v>
      </c>
      <c r="L78" s="35" t="s">
        <v>187</v>
      </c>
      <c r="M78" s="35" t="s">
        <v>147</v>
      </c>
      <c r="N78" s="20"/>
    </row>
    <row r="79" spans="1:13" ht="47.25">
      <c r="A79" s="35">
        <v>2</v>
      </c>
      <c r="B79" s="34" t="s">
        <v>154</v>
      </c>
      <c r="C79" s="32" t="s">
        <v>156</v>
      </c>
      <c r="D79" s="35">
        <v>7728168971</v>
      </c>
      <c r="E79" s="35" t="s">
        <v>155</v>
      </c>
      <c r="F79" s="35" t="s">
        <v>158</v>
      </c>
      <c r="G79" s="35" t="s">
        <v>157</v>
      </c>
      <c r="H79" s="14">
        <v>43393</v>
      </c>
      <c r="I79" s="35">
        <v>188</v>
      </c>
      <c r="J79" s="17">
        <v>192910.56</v>
      </c>
      <c r="K79" s="17">
        <f>J79*100/F46</f>
        <v>0.14964423668405014</v>
      </c>
      <c r="L79" s="35" t="s">
        <v>188</v>
      </c>
      <c r="M79" s="35" t="s">
        <v>147</v>
      </c>
    </row>
    <row r="80" spans="1:13" ht="47.25">
      <c r="A80" s="47">
        <v>3</v>
      </c>
      <c r="B80" s="48" t="s">
        <v>154</v>
      </c>
      <c r="C80" s="49" t="s">
        <v>156</v>
      </c>
      <c r="D80" s="47">
        <v>7728168971</v>
      </c>
      <c r="E80" s="47" t="s">
        <v>155</v>
      </c>
      <c r="F80" s="47" t="s">
        <v>209</v>
      </c>
      <c r="G80" s="47" t="s">
        <v>210</v>
      </c>
      <c r="H80" s="14">
        <v>43567</v>
      </c>
      <c r="I80" s="21">
        <v>2890</v>
      </c>
      <c r="J80" s="17">
        <v>2950805.6</v>
      </c>
      <c r="K80" s="17">
        <f>J80*100/F46</f>
        <v>2.2889936746594928</v>
      </c>
      <c r="L80" s="47" t="s">
        <v>188</v>
      </c>
      <c r="M80" s="47" t="s">
        <v>147</v>
      </c>
    </row>
    <row r="81" spans="1:13" ht="78.75">
      <c r="A81" s="47">
        <v>4</v>
      </c>
      <c r="B81" s="41" t="s">
        <v>198</v>
      </c>
      <c r="C81" s="40" t="s">
        <v>201</v>
      </c>
      <c r="D81" s="57" t="s">
        <v>232</v>
      </c>
      <c r="E81" s="42" t="s">
        <v>150</v>
      </c>
      <c r="F81" s="42" t="s">
        <v>200</v>
      </c>
      <c r="G81" s="42" t="s">
        <v>199</v>
      </c>
      <c r="H81" s="14">
        <v>42717</v>
      </c>
      <c r="I81" s="21">
        <v>1068</v>
      </c>
      <c r="J81" s="17">
        <v>1100787.6</v>
      </c>
      <c r="K81" s="17">
        <f>J81*100/F46</f>
        <v>0.8539010003043251</v>
      </c>
      <c r="L81" s="42" t="s">
        <v>188</v>
      </c>
      <c r="M81" s="42" t="s">
        <v>147</v>
      </c>
    </row>
    <row r="82" spans="1:13" ht="47.25">
      <c r="A82" s="47">
        <v>5</v>
      </c>
      <c r="B82" s="38" t="s">
        <v>193</v>
      </c>
      <c r="C82" s="37" t="s">
        <v>197</v>
      </c>
      <c r="D82" s="39">
        <v>7731559044</v>
      </c>
      <c r="E82" s="39" t="s">
        <v>155</v>
      </c>
      <c r="F82" s="39" t="s">
        <v>195</v>
      </c>
      <c r="G82" s="39" t="s">
        <v>196</v>
      </c>
      <c r="H82" s="14">
        <v>45246</v>
      </c>
      <c r="I82" s="21">
        <v>2120</v>
      </c>
      <c r="J82" s="17">
        <v>2189917.6</v>
      </c>
      <c r="K82" s="17">
        <f>J82*100/F46</f>
        <v>1.6987589878592808</v>
      </c>
      <c r="L82" s="39" t="s">
        <v>194</v>
      </c>
      <c r="M82" s="39" t="s">
        <v>147</v>
      </c>
    </row>
    <row r="83" spans="1:13" ht="47.25">
      <c r="A83" s="47">
        <v>6</v>
      </c>
      <c r="B83" s="34" t="s">
        <v>161</v>
      </c>
      <c r="C83" s="32" t="s">
        <v>160</v>
      </c>
      <c r="D83" s="32" t="s">
        <v>159</v>
      </c>
      <c r="E83" s="35" t="s">
        <v>155</v>
      </c>
      <c r="F83" s="35" t="s">
        <v>162</v>
      </c>
      <c r="G83" s="35" t="s">
        <v>163</v>
      </c>
      <c r="H83" s="14">
        <v>43542</v>
      </c>
      <c r="I83" s="35">
        <v>55</v>
      </c>
      <c r="J83" s="17">
        <v>55992.2</v>
      </c>
      <c r="K83" s="17">
        <f>J83*100/F46</f>
        <v>0.04343416985187681</v>
      </c>
      <c r="L83" s="35" t="s">
        <v>188</v>
      </c>
      <c r="M83" s="35" t="s">
        <v>147</v>
      </c>
    </row>
    <row r="84" spans="1:13" ht="78.75">
      <c r="A84" s="47">
        <v>7</v>
      </c>
      <c r="B84" s="34" t="s">
        <v>166</v>
      </c>
      <c r="C84" s="32" t="s">
        <v>167</v>
      </c>
      <c r="D84" s="32" t="s">
        <v>168</v>
      </c>
      <c r="E84" s="35" t="s">
        <v>150</v>
      </c>
      <c r="F84" s="35" t="s">
        <v>165</v>
      </c>
      <c r="G84" s="35" t="s">
        <v>164</v>
      </c>
      <c r="H84" s="14">
        <v>45722</v>
      </c>
      <c r="I84" s="35">
        <v>155</v>
      </c>
      <c r="J84" s="17">
        <v>163724.95</v>
      </c>
      <c r="K84" s="17">
        <f>J84*100/F46</f>
        <v>0.12700442717539298</v>
      </c>
      <c r="L84" s="35" t="s">
        <v>187</v>
      </c>
      <c r="M84" s="35" t="s">
        <v>147</v>
      </c>
    </row>
    <row r="85" spans="1:13" ht="78.75">
      <c r="A85" s="47">
        <v>8</v>
      </c>
      <c r="B85" s="45" t="s">
        <v>166</v>
      </c>
      <c r="C85" s="44" t="s">
        <v>167</v>
      </c>
      <c r="D85" s="44" t="s">
        <v>168</v>
      </c>
      <c r="E85" s="46" t="s">
        <v>150</v>
      </c>
      <c r="F85" s="46" t="s">
        <v>207</v>
      </c>
      <c r="G85" s="46" t="s">
        <v>208</v>
      </c>
      <c r="H85" s="14">
        <v>43123</v>
      </c>
      <c r="I85" s="21">
        <v>1000</v>
      </c>
      <c r="J85" s="17">
        <v>1085460</v>
      </c>
      <c r="K85" s="17">
        <f>J85*100/F46</f>
        <v>0.8420111016787731</v>
      </c>
      <c r="L85" s="46" t="s">
        <v>187</v>
      </c>
      <c r="M85" s="46" t="s">
        <v>147</v>
      </c>
    </row>
    <row r="86" spans="1:13" ht="47.25">
      <c r="A86" s="47">
        <v>9</v>
      </c>
      <c r="B86" s="34" t="s">
        <v>171</v>
      </c>
      <c r="C86" s="32" t="s">
        <v>172</v>
      </c>
      <c r="D86" s="32" t="s">
        <v>173</v>
      </c>
      <c r="E86" s="35" t="s">
        <v>150</v>
      </c>
      <c r="F86" s="35" t="s">
        <v>169</v>
      </c>
      <c r="G86" s="35" t="s">
        <v>170</v>
      </c>
      <c r="H86" s="14">
        <v>42865</v>
      </c>
      <c r="I86" s="21">
        <v>3759</v>
      </c>
      <c r="J86" s="17">
        <v>3978074.52</v>
      </c>
      <c r="K86" s="17">
        <f>J86*100/F46</f>
        <v>3.0858648952015337</v>
      </c>
      <c r="L86" s="35" t="s">
        <v>189</v>
      </c>
      <c r="M86" s="35" t="s">
        <v>147</v>
      </c>
    </row>
    <row r="87" spans="1:13" ht="63">
      <c r="A87" s="47">
        <v>10</v>
      </c>
      <c r="B87" s="34" t="s">
        <v>180</v>
      </c>
      <c r="C87" s="32" t="s">
        <v>181</v>
      </c>
      <c r="D87" s="32" t="s">
        <v>182</v>
      </c>
      <c r="E87" s="35" t="s">
        <v>155</v>
      </c>
      <c r="F87" s="35" t="s">
        <v>179</v>
      </c>
      <c r="G87" s="35" t="s">
        <v>178</v>
      </c>
      <c r="H87" s="14">
        <v>42775</v>
      </c>
      <c r="I87" s="35">
        <v>825</v>
      </c>
      <c r="J87" s="17">
        <v>851177.25</v>
      </c>
      <c r="K87" s="17">
        <f>J87*100/F46</f>
        <v>0.660273703311415</v>
      </c>
      <c r="L87" s="35" t="s">
        <v>188</v>
      </c>
      <c r="M87" s="35" t="s">
        <v>147</v>
      </c>
    </row>
    <row r="88" spans="1:13" ht="63">
      <c r="A88" s="47">
        <v>11</v>
      </c>
      <c r="B88" s="34" t="s">
        <v>180</v>
      </c>
      <c r="C88" s="32" t="s">
        <v>181</v>
      </c>
      <c r="D88" s="32" t="s">
        <v>182</v>
      </c>
      <c r="E88" s="35" t="s">
        <v>155</v>
      </c>
      <c r="F88" s="35" t="s">
        <v>184</v>
      </c>
      <c r="G88" s="35" t="s">
        <v>183</v>
      </c>
      <c r="H88" s="14">
        <v>43256</v>
      </c>
      <c r="I88" s="21">
        <v>3000</v>
      </c>
      <c r="J88" s="17">
        <v>3167400</v>
      </c>
      <c r="K88" s="17">
        <f>J88*100/F46</f>
        <v>2.4570098976077848</v>
      </c>
      <c r="L88" s="35" t="s">
        <v>188</v>
      </c>
      <c r="M88" s="35" t="s">
        <v>147</v>
      </c>
    </row>
    <row r="89" spans="1:13" ht="94.5">
      <c r="A89" s="47">
        <v>12</v>
      </c>
      <c r="B89" s="41" t="s">
        <v>206</v>
      </c>
      <c r="C89" s="40" t="s">
        <v>205</v>
      </c>
      <c r="D89" s="40" t="s">
        <v>204</v>
      </c>
      <c r="E89" s="42" t="s">
        <v>150</v>
      </c>
      <c r="F89" s="42" t="s">
        <v>203</v>
      </c>
      <c r="G89" s="42" t="s">
        <v>202</v>
      </c>
      <c r="H89" s="14">
        <v>45793</v>
      </c>
      <c r="I89" s="21">
        <v>830</v>
      </c>
      <c r="J89" s="17">
        <v>882397.9</v>
      </c>
      <c r="K89" s="17">
        <f>J89*100/F46</f>
        <v>0.6844921304313709</v>
      </c>
      <c r="L89" s="42" t="s">
        <v>189</v>
      </c>
      <c r="M89" s="42" t="s">
        <v>147</v>
      </c>
    </row>
    <row r="90" spans="1:13" ht="15.75">
      <c r="A90" s="35" t="s">
        <v>72</v>
      </c>
      <c r="B90" s="35" t="s">
        <v>73</v>
      </c>
      <c r="C90" s="35" t="s">
        <v>73</v>
      </c>
      <c r="D90" s="35" t="s">
        <v>73</v>
      </c>
      <c r="E90" s="35" t="s">
        <v>73</v>
      </c>
      <c r="F90" s="35" t="s">
        <v>73</v>
      </c>
      <c r="G90" s="35" t="s">
        <v>73</v>
      </c>
      <c r="H90" s="35" t="s">
        <v>73</v>
      </c>
      <c r="I90" s="35" t="s">
        <v>73</v>
      </c>
      <c r="J90" s="17">
        <f>SUM(J78:J89)</f>
        <v>16665321.18</v>
      </c>
      <c r="K90" s="17">
        <f>SUM(K78:K89)</f>
        <v>12.927593321359048</v>
      </c>
      <c r="L90" s="35" t="s">
        <v>73</v>
      </c>
      <c r="M90" s="35" t="s">
        <v>73</v>
      </c>
    </row>
    <row r="92" ht="18.75">
      <c r="A92" s="4" t="s">
        <v>91</v>
      </c>
    </row>
    <row r="93" spans="1:13" ht="126">
      <c r="A93" s="33" t="s">
        <v>61</v>
      </c>
      <c r="B93" s="33" t="s">
        <v>80</v>
      </c>
      <c r="C93" s="33" t="s">
        <v>81</v>
      </c>
      <c r="D93" s="33" t="s">
        <v>82</v>
      </c>
      <c r="E93" s="33" t="s">
        <v>92</v>
      </c>
      <c r="F93" s="33" t="s">
        <v>85</v>
      </c>
      <c r="G93" s="33" t="s">
        <v>86</v>
      </c>
      <c r="H93" s="33" t="s">
        <v>87</v>
      </c>
      <c r="I93" s="33" t="s">
        <v>88</v>
      </c>
      <c r="J93" s="33" t="s">
        <v>67</v>
      </c>
      <c r="K93" s="24" t="s">
        <v>89</v>
      </c>
      <c r="L93" s="33" t="s">
        <v>90</v>
      </c>
      <c r="M93" s="9"/>
    </row>
    <row r="94" spans="1:13" ht="15.75">
      <c r="A94" s="35">
        <v>1</v>
      </c>
      <c r="B94" s="35">
        <v>2</v>
      </c>
      <c r="C94" s="35">
        <v>3</v>
      </c>
      <c r="D94" s="35">
        <v>4</v>
      </c>
      <c r="E94" s="35">
        <v>5</v>
      </c>
      <c r="F94" s="35">
        <v>6</v>
      </c>
      <c r="G94" s="35">
        <v>7</v>
      </c>
      <c r="H94" s="35">
        <v>8</v>
      </c>
      <c r="I94" s="35">
        <v>9</v>
      </c>
      <c r="J94" s="35">
        <v>10</v>
      </c>
      <c r="K94" s="35">
        <v>11</v>
      </c>
      <c r="L94" s="35">
        <v>12</v>
      </c>
      <c r="M94" s="36"/>
    </row>
    <row r="95" spans="1:13" ht="47.25">
      <c r="A95" s="35">
        <v>1</v>
      </c>
      <c r="B95" s="22" t="s">
        <v>174</v>
      </c>
      <c r="C95" s="32" t="s">
        <v>175</v>
      </c>
      <c r="D95" s="35">
        <v>7710168360</v>
      </c>
      <c r="E95" s="35" t="s">
        <v>177</v>
      </c>
      <c r="F95" s="35" t="s">
        <v>176</v>
      </c>
      <c r="G95" s="16">
        <v>43096</v>
      </c>
      <c r="H95" s="21">
        <v>11184</v>
      </c>
      <c r="I95" s="17">
        <v>11847468.43</v>
      </c>
      <c r="J95" s="17">
        <f>I95*100/F46</f>
        <v>9.190297150377521</v>
      </c>
      <c r="K95" s="35" t="s">
        <v>190</v>
      </c>
      <c r="L95" s="35" t="s">
        <v>147</v>
      </c>
      <c r="M95" s="10"/>
    </row>
    <row r="96" spans="1:13" ht="15.75">
      <c r="A96" s="35" t="s">
        <v>72</v>
      </c>
      <c r="B96" s="35" t="s">
        <v>73</v>
      </c>
      <c r="C96" s="35" t="s">
        <v>73</v>
      </c>
      <c r="D96" s="35" t="s">
        <v>73</v>
      </c>
      <c r="E96" s="35" t="s">
        <v>73</v>
      </c>
      <c r="F96" s="35" t="s">
        <v>73</v>
      </c>
      <c r="G96" s="35" t="s">
        <v>73</v>
      </c>
      <c r="H96" s="35" t="s">
        <v>73</v>
      </c>
      <c r="I96" s="17">
        <f>I95</f>
        <v>11847468.43</v>
      </c>
      <c r="J96" s="17">
        <f>J95</f>
        <v>9.190297150377521</v>
      </c>
      <c r="K96" s="35" t="s">
        <v>73</v>
      </c>
      <c r="L96" s="35" t="s">
        <v>73</v>
      </c>
      <c r="M96" s="36"/>
    </row>
    <row r="98" ht="18.75">
      <c r="A98" s="4" t="s">
        <v>94</v>
      </c>
    </row>
    <row r="99" spans="1:13" ht="94.5">
      <c r="A99" s="33" t="s">
        <v>61</v>
      </c>
      <c r="B99" s="33" t="s">
        <v>80</v>
      </c>
      <c r="C99" s="33" t="s">
        <v>93</v>
      </c>
      <c r="D99" s="33" t="s">
        <v>81</v>
      </c>
      <c r="E99" s="33" t="s">
        <v>82</v>
      </c>
      <c r="F99" s="33" t="s">
        <v>92</v>
      </c>
      <c r="G99" s="33" t="s">
        <v>85</v>
      </c>
      <c r="H99" s="33" t="s">
        <v>86</v>
      </c>
      <c r="I99" s="33" t="s">
        <v>87</v>
      </c>
      <c r="J99" s="33" t="s">
        <v>88</v>
      </c>
      <c r="K99" s="33" t="s">
        <v>67</v>
      </c>
      <c r="L99" s="33" t="s">
        <v>89</v>
      </c>
      <c r="M99" s="33" t="s">
        <v>90</v>
      </c>
    </row>
    <row r="100" spans="1:13" ht="15.75">
      <c r="A100" s="35">
        <v>1</v>
      </c>
      <c r="B100" s="35">
        <v>2</v>
      </c>
      <c r="C100" s="35">
        <v>3</v>
      </c>
      <c r="D100" s="35">
        <v>4</v>
      </c>
      <c r="E100" s="35">
        <v>5</v>
      </c>
      <c r="F100" s="35">
        <v>6</v>
      </c>
      <c r="G100" s="35">
        <v>7</v>
      </c>
      <c r="H100" s="35">
        <v>8</v>
      </c>
      <c r="I100" s="35">
        <v>9</v>
      </c>
      <c r="J100" s="35">
        <v>10</v>
      </c>
      <c r="K100" s="35">
        <v>11</v>
      </c>
      <c r="L100" s="35">
        <v>12</v>
      </c>
      <c r="M100" s="35">
        <v>13</v>
      </c>
    </row>
    <row r="101" spans="1:13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5.75">
      <c r="A102" s="47"/>
      <c r="B102" s="48"/>
      <c r="C102" s="20"/>
      <c r="D102" s="49"/>
      <c r="E102" s="49"/>
      <c r="F102" s="47"/>
      <c r="G102" s="47"/>
      <c r="H102" s="16"/>
      <c r="I102" s="21"/>
      <c r="J102" s="17"/>
      <c r="K102" s="17"/>
      <c r="L102" s="47"/>
      <c r="M102" s="47"/>
    </row>
    <row r="103" spans="1:13" ht="15.75">
      <c r="A103" s="35" t="s">
        <v>72</v>
      </c>
      <c r="B103" s="35" t="s">
        <v>73</v>
      </c>
      <c r="C103" s="35" t="s">
        <v>73</v>
      </c>
      <c r="D103" s="35" t="s">
        <v>73</v>
      </c>
      <c r="E103" s="35" t="s">
        <v>73</v>
      </c>
      <c r="F103" s="35" t="s">
        <v>73</v>
      </c>
      <c r="G103" s="35" t="s">
        <v>73</v>
      </c>
      <c r="H103" s="35" t="s">
        <v>73</v>
      </c>
      <c r="I103" s="35" t="s">
        <v>73</v>
      </c>
      <c r="J103" s="17"/>
      <c r="K103" s="17"/>
      <c r="L103" s="35" t="s">
        <v>73</v>
      </c>
      <c r="M103" s="35" t="s">
        <v>73</v>
      </c>
    </row>
    <row r="105" ht="18.75">
      <c r="A105" s="4" t="s">
        <v>95</v>
      </c>
    </row>
    <row r="106" spans="1:13" ht="126">
      <c r="A106" s="33" t="s">
        <v>61</v>
      </c>
      <c r="B106" s="33" t="s">
        <v>80</v>
      </c>
      <c r="C106" s="33" t="s">
        <v>96</v>
      </c>
      <c r="D106" s="33" t="s">
        <v>81</v>
      </c>
      <c r="E106" s="33" t="s">
        <v>82</v>
      </c>
      <c r="F106" s="33" t="s">
        <v>92</v>
      </c>
      <c r="G106" s="33" t="s">
        <v>85</v>
      </c>
      <c r="H106" s="33" t="s">
        <v>86</v>
      </c>
      <c r="I106" s="33" t="s">
        <v>87</v>
      </c>
      <c r="J106" s="33" t="s">
        <v>88</v>
      </c>
      <c r="K106" s="33" t="s">
        <v>67</v>
      </c>
      <c r="L106" s="33" t="s">
        <v>89</v>
      </c>
      <c r="M106" s="33" t="s">
        <v>90</v>
      </c>
    </row>
    <row r="107" spans="1:13" ht="15.75">
      <c r="A107" s="35">
        <v>1</v>
      </c>
      <c r="B107" s="35">
        <v>2</v>
      </c>
      <c r="C107" s="35">
        <v>3</v>
      </c>
      <c r="D107" s="35">
        <v>4</v>
      </c>
      <c r="E107" s="35">
        <v>5</v>
      </c>
      <c r="F107" s="35">
        <v>6</v>
      </c>
      <c r="G107" s="35">
        <v>7</v>
      </c>
      <c r="H107" s="35">
        <v>8</v>
      </c>
      <c r="I107" s="35">
        <v>9</v>
      </c>
      <c r="J107" s="35">
        <v>10</v>
      </c>
      <c r="K107" s="35">
        <v>11</v>
      </c>
      <c r="L107" s="35">
        <v>12</v>
      </c>
      <c r="M107" s="35">
        <v>13</v>
      </c>
    </row>
    <row r="108" spans="1:13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5.75">
      <c r="A110" s="35" t="s">
        <v>72</v>
      </c>
      <c r="B110" s="35" t="s">
        <v>73</v>
      </c>
      <c r="C110" s="35" t="s">
        <v>73</v>
      </c>
      <c r="D110" s="35" t="s">
        <v>73</v>
      </c>
      <c r="E110" s="35" t="s">
        <v>73</v>
      </c>
      <c r="F110" s="35" t="s">
        <v>73</v>
      </c>
      <c r="G110" s="35" t="s">
        <v>73</v>
      </c>
      <c r="H110" s="35" t="s">
        <v>73</v>
      </c>
      <c r="I110" s="35" t="s">
        <v>73</v>
      </c>
      <c r="J110" s="35"/>
      <c r="K110" s="35"/>
      <c r="L110" s="35" t="s">
        <v>73</v>
      </c>
      <c r="M110" s="35" t="s">
        <v>73</v>
      </c>
    </row>
    <row r="112" ht="18.75">
      <c r="A112" s="4" t="s">
        <v>97</v>
      </c>
    </row>
    <row r="113" spans="1:13" ht="126">
      <c r="A113" s="33" t="s">
        <v>61</v>
      </c>
      <c r="B113" s="33" t="s">
        <v>80</v>
      </c>
      <c r="C113" s="33" t="s">
        <v>98</v>
      </c>
      <c r="D113" s="33" t="s">
        <v>99</v>
      </c>
      <c r="E113" s="33" t="s">
        <v>100</v>
      </c>
      <c r="F113" s="33" t="s">
        <v>85</v>
      </c>
      <c r="G113" s="33" t="s">
        <v>86</v>
      </c>
      <c r="H113" s="33" t="s">
        <v>87</v>
      </c>
      <c r="I113" s="33" t="s">
        <v>88</v>
      </c>
      <c r="J113" s="33" t="s">
        <v>67</v>
      </c>
      <c r="K113" s="33" t="s">
        <v>89</v>
      </c>
      <c r="L113" s="33" t="s">
        <v>90</v>
      </c>
      <c r="M113" s="9"/>
    </row>
    <row r="114" spans="1:13" ht="15.75">
      <c r="A114" s="35">
        <v>1</v>
      </c>
      <c r="B114" s="35">
        <v>2</v>
      </c>
      <c r="C114" s="35">
        <v>3</v>
      </c>
      <c r="D114" s="35">
        <v>4</v>
      </c>
      <c r="E114" s="35">
        <v>5</v>
      </c>
      <c r="F114" s="35">
        <v>6</v>
      </c>
      <c r="G114" s="35">
        <v>7</v>
      </c>
      <c r="H114" s="35">
        <v>8</v>
      </c>
      <c r="I114" s="35">
        <v>9</v>
      </c>
      <c r="J114" s="35">
        <v>10</v>
      </c>
      <c r="K114" s="35">
        <v>11</v>
      </c>
      <c r="L114" s="35">
        <v>12</v>
      </c>
      <c r="M114" s="36"/>
    </row>
    <row r="115" spans="1:13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10"/>
    </row>
    <row r="116" spans="1:13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0"/>
    </row>
    <row r="117" spans="1:13" ht="15.75">
      <c r="A117" s="35" t="s">
        <v>72</v>
      </c>
      <c r="B117" s="35" t="s">
        <v>73</v>
      </c>
      <c r="C117" s="35" t="s">
        <v>73</v>
      </c>
      <c r="D117" s="35" t="s">
        <v>73</v>
      </c>
      <c r="E117" s="35" t="s">
        <v>73</v>
      </c>
      <c r="F117" s="35" t="s">
        <v>73</v>
      </c>
      <c r="G117" s="35" t="s">
        <v>73</v>
      </c>
      <c r="H117" s="35" t="s">
        <v>73</v>
      </c>
      <c r="I117" s="35"/>
      <c r="J117" s="35"/>
      <c r="K117" s="35" t="s">
        <v>73</v>
      </c>
      <c r="L117" s="35" t="s">
        <v>73</v>
      </c>
      <c r="M117" s="36"/>
    </row>
    <row r="119" ht="18.75">
      <c r="A119" s="4" t="s">
        <v>101</v>
      </c>
    </row>
    <row r="120" spans="1:13" ht="126">
      <c r="A120" s="33" t="s">
        <v>61</v>
      </c>
      <c r="B120" s="33" t="s">
        <v>80</v>
      </c>
      <c r="C120" s="33" t="s">
        <v>98</v>
      </c>
      <c r="D120" s="33" t="s">
        <v>99</v>
      </c>
      <c r="E120" s="33" t="s">
        <v>100</v>
      </c>
      <c r="F120" s="33" t="s">
        <v>85</v>
      </c>
      <c r="G120" s="33" t="s">
        <v>86</v>
      </c>
      <c r="H120" s="33" t="s">
        <v>87</v>
      </c>
      <c r="I120" s="33" t="s">
        <v>88</v>
      </c>
      <c r="J120" s="33" t="s">
        <v>67</v>
      </c>
      <c r="K120" s="33" t="s">
        <v>89</v>
      </c>
      <c r="L120" s="33" t="s">
        <v>90</v>
      </c>
      <c r="M120" s="9"/>
    </row>
    <row r="121" spans="1:13" ht="15.75">
      <c r="A121" s="35">
        <v>1</v>
      </c>
      <c r="B121" s="35">
        <v>2</v>
      </c>
      <c r="C121" s="35">
        <v>3</v>
      </c>
      <c r="D121" s="35">
        <v>4</v>
      </c>
      <c r="E121" s="35">
        <v>5</v>
      </c>
      <c r="F121" s="35">
        <v>6</v>
      </c>
      <c r="G121" s="35">
        <v>7</v>
      </c>
      <c r="H121" s="35">
        <v>8</v>
      </c>
      <c r="I121" s="35">
        <v>9</v>
      </c>
      <c r="J121" s="35">
        <v>10</v>
      </c>
      <c r="K121" s="35">
        <v>11</v>
      </c>
      <c r="L121" s="35">
        <v>12</v>
      </c>
      <c r="M121" s="36"/>
    </row>
    <row r="122" spans="1:13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10"/>
    </row>
    <row r="123" spans="1:13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10"/>
    </row>
    <row r="124" spans="1:13" ht="15.75">
      <c r="A124" s="35" t="s">
        <v>72</v>
      </c>
      <c r="B124" s="35" t="s">
        <v>73</v>
      </c>
      <c r="C124" s="35" t="s">
        <v>73</v>
      </c>
      <c r="D124" s="35" t="s">
        <v>73</v>
      </c>
      <c r="E124" s="35" t="s">
        <v>73</v>
      </c>
      <c r="F124" s="35" t="s">
        <v>73</v>
      </c>
      <c r="G124" s="35" t="s">
        <v>73</v>
      </c>
      <c r="H124" s="35" t="s">
        <v>73</v>
      </c>
      <c r="I124" s="35"/>
      <c r="J124" s="35"/>
      <c r="K124" s="35" t="s">
        <v>73</v>
      </c>
      <c r="L124" s="35" t="s">
        <v>73</v>
      </c>
      <c r="M124" s="36"/>
    </row>
    <row r="126" ht="18.75">
      <c r="A126" s="4" t="s">
        <v>102</v>
      </c>
    </row>
    <row r="127" spans="1:13" ht="78.75">
      <c r="A127" s="33" t="s">
        <v>61</v>
      </c>
      <c r="B127" s="33" t="s">
        <v>80</v>
      </c>
      <c r="C127" s="33" t="s">
        <v>99</v>
      </c>
      <c r="D127" s="33" t="s">
        <v>100</v>
      </c>
      <c r="E127" s="33" t="s">
        <v>85</v>
      </c>
      <c r="F127" s="33" t="s">
        <v>86</v>
      </c>
      <c r="G127" s="33" t="s">
        <v>87</v>
      </c>
      <c r="H127" s="33" t="s">
        <v>88</v>
      </c>
      <c r="I127" s="33" t="s">
        <v>67</v>
      </c>
      <c r="J127" s="33" t="s">
        <v>89</v>
      </c>
      <c r="K127" s="33" t="s">
        <v>90</v>
      </c>
      <c r="L127" s="9"/>
      <c r="M127" s="9"/>
    </row>
    <row r="128" spans="1:13" ht="15.75">
      <c r="A128" s="35">
        <v>1</v>
      </c>
      <c r="B128" s="35">
        <v>2</v>
      </c>
      <c r="C128" s="35">
        <v>3</v>
      </c>
      <c r="D128" s="35">
        <v>4</v>
      </c>
      <c r="E128" s="35">
        <v>5</v>
      </c>
      <c r="F128" s="35">
        <v>6</v>
      </c>
      <c r="G128" s="35">
        <v>7</v>
      </c>
      <c r="H128" s="35">
        <v>8</v>
      </c>
      <c r="I128" s="35">
        <v>9</v>
      </c>
      <c r="J128" s="35">
        <v>10</v>
      </c>
      <c r="K128" s="35">
        <v>11</v>
      </c>
      <c r="L128" s="36"/>
      <c r="M128" s="36"/>
    </row>
    <row r="129" spans="1:13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10"/>
      <c r="M129" s="10"/>
    </row>
    <row r="130" spans="1:13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10"/>
      <c r="M130" s="10"/>
    </row>
    <row r="131" spans="1:13" ht="15.75">
      <c r="A131" s="35" t="s">
        <v>72</v>
      </c>
      <c r="B131" s="35" t="s">
        <v>73</v>
      </c>
      <c r="C131" s="35" t="s">
        <v>73</v>
      </c>
      <c r="D131" s="35" t="s">
        <v>73</v>
      </c>
      <c r="E131" s="35" t="s">
        <v>73</v>
      </c>
      <c r="F131" s="35" t="s">
        <v>73</v>
      </c>
      <c r="G131" s="35" t="s">
        <v>73</v>
      </c>
      <c r="H131" s="35"/>
      <c r="I131" s="35"/>
      <c r="J131" s="35" t="s">
        <v>73</v>
      </c>
      <c r="K131" s="35" t="s">
        <v>73</v>
      </c>
      <c r="L131" s="36"/>
      <c r="M131" s="36"/>
    </row>
    <row r="133" ht="18.75">
      <c r="A133" s="4" t="s">
        <v>103</v>
      </c>
    </row>
    <row r="134" spans="1:14" ht="94.5">
      <c r="A134" s="33" t="s">
        <v>61</v>
      </c>
      <c r="B134" s="33" t="s">
        <v>80</v>
      </c>
      <c r="C134" s="33" t="s">
        <v>81</v>
      </c>
      <c r="D134" s="33" t="s">
        <v>82</v>
      </c>
      <c r="E134" s="33" t="s">
        <v>83</v>
      </c>
      <c r="F134" s="33" t="s">
        <v>84</v>
      </c>
      <c r="G134" s="33" t="s">
        <v>85</v>
      </c>
      <c r="H134" s="33" t="s">
        <v>104</v>
      </c>
      <c r="I134" s="33" t="s">
        <v>87</v>
      </c>
      <c r="J134" s="33" t="s">
        <v>88</v>
      </c>
      <c r="K134" s="33" t="s">
        <v>67</v>
      </c>
      <c r="L134" s="33" t="s">
        <v>105</v>
      </c>
      <c r="M134" s="33" t="s">
        <v>89</v>
      </c>
      <c r="N134" s="33" t="s">
        <v>90</v>
      </c>
    </row>
    <row r="135" spans="1:14" ht="15.75">
      <c r="A135" s="35">
        <v>1</v>
      </c>
      <c r="B135" s="35">
        <v>2</v>
      </c>
      <c r="C135" s="35">
        <v>3</v>
      </c>
      <c r="D135" s="35">
        <v>4</v>
      </c>
      <c r="E135" s="35">
        <v>5</v>
      </c>
      <c r="F135" s="35">
        <v>6</v>
      </c>
      <c r="G135" s="35">
        <v>7</v>
      </c>
      <c r="H135" s="35">
        <v>8</v>
      </c>
      <c r="I135" s="35">
        <v>9</v>
      </c>
      <c r="J135" s="35">
        <v>10</v>
      </c>
      <c r="K135" s="35">
        <v>11</v>
      </c>
      <c r="L135" s="35">
        <v>12</v>
      </c>
      <c r="M135" s="35">
        <v>13</v>
      </c>
      <c r="N135" s="35">
        <v>14</v>
      </c>
    </row>
    <row r="136" spans="1:14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5.75">
      <c r="A138" s="35" t="s">
        <v>72</v>
      </c>
      <c r="B138" s="35" t="s">
        <v>73</v>
      </c>
      <c r="C138" s="35" t="s">
        <v>73</v>
      </c>
      <c r="D138" s="35" t="s">
        <v>73</v>
      </c>
      <c r="E138" s="35" t="s">
        <v>73</v>
      </c>
      <c r="F138" s="35" t="s">
        <v>73</v>
      </c>
      <c r="G138" s="35" t="s">
        <v>73</v>
      </c>
      <c r="H138" s="35" t="s">
        <v>73</v>
      </c>
      <c r="I138" s="35" t="s">
        <v>73</v>
      </c>
      <c r="J138" s="35"/>
      <c r="K138" s="35"/>
      <c r="L138" s="35" t="s">
        <v>73</v>
      </c>
      <c r="M138" s="35" t="s">
        <v>73</v>
      </c>
      <c r="N138" s="35" t="s">
        <v>73</v>
      </c>
    </row>
    <row r="140" ht="18.75">
      <c r="A140" s="4" t="s">
        <v>106</v>
      </c>
    </row>
    <row r="141" spans="1:13" ht="126">
      <c r="A141" s="33" t="s">
        <v>61</v>
      </c>
      <c r="B141" s="33" t="s">
        <v>80</v>
      </c>
      <c r="C141" s="33" t="s">
        <v>98</v>
      </c>
      <c r="D141" s="33" t="s">
        <v>99</v>
      </c>
      <c r="E141" s="33" t="s">
        <v>100</v>
      </c>
      <c r="F141" s="33" t="s">
        <v>85</v>
      </c>
      <c r="G141" s="33" t="s">
        <v>87</v>
      </c>
      <c r="H141" s="33" t="s">
        <v>88</v>
      </c>
      <c r="I141" s="33" t="s">
        <v>67</v>
      </c>
      <c r="J141" s="33" t="s">
        <v>105</v>
      </c>
      <c r="K141" s="33" t="s">
        <v>89</v>
      </c>
      <c r="L141" s="33" t="s">
        <v>90</v>
      </c>
      <c r="M141" s="9"/>
    </row>
    <row r="142" spans="1:13" ht="15.75">
      <c r="A142" s="35">
        <v>1</v>
      </c>
      <c r="B142" s="35">
        <v>2</v>
      </c>
      <c r="C142" s="35">
        <v>3</v>
      </c>
      <c r="D142" s="35">
        <v>4</v>
      </c>
      <c r="E142" s="35">
        <v>5</v>
      </c>
      <c r="F142" s="35">
        <v>6</v>
      </c>
      <c r="G142" s="35">
        <v>7</v>
      </c>
      <c r="H142" s="35">
        <v>8</v>
      </c>
      <c r="I142" s="35">
        <v>9</v>
      </c>
      <c r="J142" s="35">
        <v>10</v>
      </c>
      <c r="K142" s="35">
        <v>11</v>
      </c>
      <c r="L142" s="35">
        <v>12</v>
      </c>
      <c r="M142" s="36"/>
    </row>
    <row r="143" spans="1:13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10"/>
    </row>
    <row r="144" spans="1:13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10"/>
    </row>
    <row r="145" spans="1:13" ht="15.75">
      <c r="A145" s="35" t="s">
        <v>72</v>
      </c>
      <c r="B145" s="35" t="s">
        <v>73</v>
      </c>
      <c r="C145" s="35" t="s">
        <v>73</v>
      </c>
      <c r="D145" s="35" t="s">
        <v>73</v>
      </c>
      <c r="E145" s="35" t="s">
        <v>73</v>
      </c>
      <c r="F145" s="35" t="s">
        <v>73</v>
      </c>
      <c r="G145" s="35" t="s">
        <v>73</v>
      </c>
      <c r="H145" s="35"/>
      <c r="I145" s="35"/>
      <c r="J145" s="35" t="s">
        <v>73</v>
      </c>
      <c r="K145" s="35" t="s">
        <v>73</v>
      </c>
      <c r="L145" s="35" t="s">
        <v>73</v>
      </c>
      <c r="M145" s="36"/>
    </row>
    <row r="147" ht="18.75">
      <c r="A147" s="4" t="s">
        <v>107</v>
      </c>
    </row>
    <row r="148" spans="1:14" ht="110.25">
      <c r="A148" s="33" t="s">
        <v>61</v>
      </c>
      <c r="B148" s="33" t="s">
        <v>108</v>
      </c>
      <c r="C148" s="33" t="s">
        <v>109</v>
      </c>
      <c r="D148" s="33" t="s">
        <v>110</v>
      </c>
      <c r="E148" s="33" t="s">
        <v>111</v>
      </c>
      <c r="F148" s="33" t="s">
        <v>112</v>
      </c>
      <c r="G148" s="33" t="s">
        <v>113</v>
      </c>
      <c r="H148" s="33" t="s">
        <v>114</v>
      </c>
      <c r="I148" s="33" t="s">
        <v>67</v>
      </c>
      <c r="J148" s="33" t="s">
        <v>115</v>
      </c>
      <c r="K148" s="33" t="s">
        <v>116</v>
      </c>
      <c r="L148" s="33" t="s">
        <v>117</v>
      </c>
      <c r="M148" s="33" t="s">
        <v>118</v>
      </c>
      <c r="N148" s="33" t="s">
        <v>119</v>
      </c>
    </row>
    <row r="149" spans="1:14" ht="15.75">
      <c r="A149" s="35">
        <v>1</v>
      </c>
      <c r="B149" s="35">
        <v>2</v>
      </c>
      <c r="C149" s="35">
        <v>3</v>
      </c>
      <c r="D149" s="35">
        <v>4</v>
      </c>
      <c r="E149" s="35">
        <v>5</v>
      </c>
      <c r="F149" s="35">
        <v>6</v>
      </c>
      <c r="G149" s="35">
        <v>7</v>
      </c>
      <c r="H149" s="35">
        <v>8</v>
      </c>
      <c r="I149" s="35">
        <v>9</v>
      </c>
      <c r="J149" s="35">
        <v>10</v>
      </c>
      <c r="K149" s="35">
        <v>11</v>
      </c>
      <c r="L149" s="35">
        <v>12</v>
      </c>
      <c r="M149" s="35">
        <v>13</v>
      </c>
      <c r="N149" s="35">
        <v>14</v>
      </c>
    </row>
    <row r="150" spans="1:14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5.75">
      <c r="A152" s="35" t="s">
        <v>72</v>
      </c>
      <c r="B152" s="35" t="s">
        <v>73</v>
      </c>
      <c r="C152" s="35" t="s">
        <v>73</v>
      </c>
      <c r="D152" s="35" t="s">
        <v>73</v>
      </c>
      <c r="E152" s="35" t="s">
        <v>73</v>
      </c>
      <c r="F152" s="35" t="s">
        <v>73</v>
      </c>
      <c r="G152" s="35"/>
      <c r="H152" s="35"/>
      <c r="I152" s="35"/>
      <c r="J152" s="35" t="s">
        <v>73</v>
      </c>
      <c r="K152" s="35" t="s">
        <v>73</v>
      </c>
      <c r="L152" s="35" t="s">
        <v>73</v>
      </c>
      <c r="M152" s="35" t="s">
        <v>73</v>
      </c>
      <c r="N152" s="35" t="s">
        <v>73</v>
      </c>
    </row>
    <row r="154" ht="18.75">
      <c r="A154" s="4" t="s">
        <v>120</v>
      </c>
    </row>
    <row r="155" spans="1:14" ht="78.75">
      <c r="A155" s="33" t="s">
        <v>61</v>
      </c>
      <c r="B155" s="33" t="s">
        <v>121</v>
      </c>
      <c r="C155" s="33" t="s">
        <v>122</v>
      </c>
      <c r="D155" s="33" t="s">
        <v>123</v>
      </c>
      <c r="E155" s="33" t="s">
        <v>124</v>
      </c>
      <c r="F155" s="33" t="s">
        <v>125</v>
      </c>
      <c r="G155" s="33" t="s">
        <v>126</v>
      </c>
      <c r="H155" s="33" t="s">
        <v>127</v>
      </c>
      <c r="I155" s="33" t="s">
        <v>67</v>
      </c>
      <c r="J155" s="33" t="s">
        <v>128</v>
      </c>
      <c r="K155" s="33" t="s">
        <v>129</v>
      </c>
      <c r="L155" s="9"/>
      <c r="M155" s="9"/>
      <c r="N155" s="9"/>
    </row>
    <row r="156" spans="1:14" ht="15.75">
      <c r="A156" s="35">
        <v>1</v>
      </c>
      <c r="B156" s="35">
        <v>2</v>
      </c>
      <c r="C156" s="35">
        <v>3</v>
      </c>
      <c r="D156" s="35">
        <v>4</v>
      </c>
      <c r="E156" s="35">
        <v>5</v>
      </c>
      <c r="F156" s="35">
        <v>6</v>
      </c>
      <c r="G156" s="35">
        <v>7</v>
      </c>
      <c r="H156" s="35">
        <v>8</v>
      </c>
      <c r="I156" s="35">
        <v>9</v>
      </c>
      <c r="J156" s="35">
        <v>10</v>
      </c>
      <c r="K156" s="35">
        <v>11</v>
      </c>
      <c r="L156" s="36"/>
      <c r="M156" s="36"/>
      <c r="N156" s="36"/>
    </row>
    <row r="157" spans="1:14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10"/>
      <c r="M157" s="10"/>
      <c r="N157" s="10"/>
    </row>
    <row r="158" spans="1:14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10"/>
      <c r="M158" s="10"/>
      <c r="N158" s="10"/>
    </row>
    <row r="159" spans="1:14" ht="15.75">
      <c r="A159" s="35" t="s">
        <v>72</v>
      </c>
      <c r="B159" s="35" t="s">
        <v>73</v>
      </c>
      <c r="C159" s="35" t="s">
        <v>73</v>
      </c>
      <c r="D159" s="35" t="s">
        <v>73</v>
      </c>
      <c r="E159" s="35" t="s">
        <v>73</v>
      </c>
      <c r="F159" s="35" t="s">
        <v>73</v>
      </c>
      <c r="G159" s="35" t="s">
        <v>73</v>
      </c>
      <c r="H159" s="35"/>
      <c r="I159" s="35"/>
      <c r="J159" s="35" t="s">
        <v>73</v>
      </c>
      <c r="K159" s="35" t="s">
        <v>73</v>
      </c>
      <c r="L159" s="36"/>
      <c r="M159" s="36"/>
      <c r="N159" s="36"/>
    </row>
    <row r="162" spans="1:9" ht="18.75">
      <c r="A162" s="66" t="s">
        <v>130</v>
      </c>
      <c r="B162" s="67"/>
      <c r="C162" s="67"/>
      <c r="D162" s="67"/>
      <c r="E162" s="67"/>
      <c r="F162" s="67"/>
      <c r="G162" s="67"/>
      <c r="H162" s="67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ht="18.75">
      <c r="A164" s="4" t="s">
        <v>131</v>
      </c>
    </row>
    <row r="165" spans="1:8" ht="63">
      <c r="A165" s="33" t="s">
        <v>61</v>
      </c>
      <c r="B165" s="24" t="s">
        <v>121</v>
      </c>
      <c r="C165" s="33" t="s">
        <v>122</v>
      </c>
      <c r="D165" s="33" t="s">
        <v>123</v>
      </c>
      <c r="E165" s="33" t="s">
        <v>132</v>
      </c>
      <c r="F165" s="24" t="s">
        <v>133</v>
      </c>
      <c r="G165" s="33" t="s">
        <v>127</v>
      </c>
      <c r="H165" s="33" t="s">
        <v>134</v>
      </c>
    </row>
    <row r="166" spans="1:8" ht="15.75">
      <c r="A166" s="35">
        <v>1</v>
      </c>
      <c r="B166" s="35">
        <v>2</v>
      </c>
      <c r="C166" s="35">
        <v>3</v>
      </c>
      <c r="D166" s="35">
        <v>4</v>
      </c>
      <c r="E166" s="35">
        <v>5</v>
      </c>
      <c r="F166" s="35">
        <v>6</v>
      </c>
      <c r="G166" s="35">
        <v>7</v>
      </c>
      <c r="H166" s="35">
        <v>8</v>
      </c>
    </row>
    <row r="167" spans="1:8" ht="126">
      <c r="A167" s="64">
        <v>1</v>
      </c>
      <c r="B167" s="23" t="s">
        <v>227</v>
      </c>
      <c r="C167" s="61" t="s">
        <v>233</v>
      </c>
      <c r="D167" s="62">
        <v>42675</v>
      </c>
      <c r="E167" s="63" t="s">
        <v>234</v>
      </c>
      <c r="F167" s="63" t="s">
        <v>238</v>
      </c>
      <c r="G167" s="17">
        <v>677593.13</v>
      </c>
      <c r="H167" s="17">
        <f>G167/F48*100</f>
        <v>47.14955406375</v>
      </c>
    </row>
    <row r="168" spans="1:8" ht="15.75">
      <c r="A168" s="35" t="s">
        <v>72</v>
      </c>
      <c r="B168" s="35" t="s">
        <v>73</v>
      </c>
      <c r="C168" s="35" t="s">
        <v>73</v>
      </c>
      <c r="D168" s="35" t="s">
        <v>73</v>
      </c>
      <c r="E168" s="35" t="s">
        <v>73</v>
      </c>
      <c r="F168" s="35" t="s">
        <v>73</v>
      </c>
      <c r="G168" s="17">
        <f>G167</f>
        <v>677593.13</v>
      </c>
      <c r="H168" s="17">
        <f>H167</f>
        <v>47.14955406375</v>
      </c>
    </row>
    <row r="169" spans="1:9" ht="15.75">
      <c r="A169"/>
      <c r="B169"/>
      <c r="C169"/>
      <c r="D169"/>
      <c r="E169"/>
      <c r="F169"/>
      <c r="G169"/>
      <c r="H169"/>
      <c r="I169"/>
    </row>
    <row r="170" ht="18.75">
      <c r="A170" s="4" t="s">
        <v>135</v>
      </c>
    </row>
    <row r="171" spans="1:9" ht="63">
      <c r="A171" s="33" t="s">
        <v>61</v>
      </c>
      <c r="B171" s="33" t="s">
        <v>121</v>
      </c>
      <c r="C171" s="33" t="s">
        <v>122</v>
      </c>
      <c r="D171" s="33" t="s">
        <v>123</v>
      </c>
      <c r="E171" s="33" t="s">
        <v>136</v>
      </c>
      <c r="F171" s="33" t="s">
        <v>137</v>
      </c>
      <c r="G171" s="33" t="s">
        <v>140</v>
      </c>
      <c r="H171" s="33" t="s">
        <v>127</v>
      </c>
      <c r="I171" s="33" t="s">
        <v>134</v>
      </c>
    </row>
    <row r="172" spans="1:9" ht="15.75">
      <c r="A172" s="35">
        <v>1</v>
      </c>
      <c r="B172" s="35">
        <v>2</v>
      </c>
      <c r="C172" s="35">
        <v>3</v>
      </c>
      <c r="D172" s="35">
        <v>4</v>
      </c>
      <c r="E172" s="35">
        <v>5</v>
      </c>
      <c r="F172" s="35">
        <v>6</v>
      </c>
      <c r="G172" s="35">
        <v>7</v>
      </c>
      <c r="H172" s="35">
        <v>8</v>
      </c>
      <c r="I172" s="35">
        <v>9</v>
      </c>
    </row>
    <row r="173" spans="1:9" ht="47.25">
      <c r="A173" s="54">
        <v>1</v>
      </c>
      <c r="B173" s="60" t="s">
        <v>185</v>
      </c>
      <c r="C173" s="23" t="s">
        <v>213</v>
      </c>
      <c r="D173" s="60" t="s">
        <v>231</v>
      </c>
      <c r="E173" s="23" t="s">
        <v>214</v>
      </c>
      <c r="F173" s="23" t="s">
        <v>215</v>
      </c>
      <c r="G173" s="56" t="s">
        <v>216</v>
      </c>
      <c r="H173" s="31">
        <v>70000</v>
      </c>
      <c r="I173" s="17">
        <f>H173/F48*100</f>
        <v>4.870871085222633</v>
      </c>
    </row>
    <row r="174" spans="1:9" ht="78.75">
      <c r="A174" s="54">
        <v>2</v>
      </c>
      <c r="B174" s="60" t="s">
        <v>185</v>
      </c>
      <c r="C174" s="23" t="s">
        <v>217</v>
      </c>
      <c r="D174" s="60" t="s">
        <v>231</v>
      </c>
      <c r="E174" s="53" t="s">
        <v>214</v>
      </c>
      <c r="F174" s="53" t="s">
        <v>215</v>
      </c>
      <c r="G174" s="52" t="s">
        <v>216</v>
      </c>
      <c r="H174" s="17">
        <v>58718</v>
      </c>
      <c r="I174" s="17">
        <f>H174/F48*100</f>
        <v>4.085825834030037</v>
      </c>
    </row>
    <row r="175" spans="1:9" ht="94.5">
      <c r="A175" s="54">
        <v>3</v>
      </c>
      <c r="B175" s="60" t="s">
        <v>185</v>
      </c>
      <c r="C175" s="23" t="s">
        <v>218</v>
      </c>
      <c r="D175" s="60" t="s">
        <v>231</v>
      </c>
      <c r="E175" s="53" t="s">
        <v>214</v>
      </c>
      <c r="F175" s="53" t="s">
        <v>215</v>
      </c>
      <c r="G175" s="52" t="s">
        <v>216</v>
      </c>
      <c r="H175" s="17">
        <v>63000</v>
      </c>
      <c r="I175" s="17">
        <f>H175/F48*100</f>
        <v>4.38378397670037</v>
      </c>
    </row>
    <row r="176" spans="1:9" ht="78.75">
      <c r="A176" s="54">
        <v>4</v>
      </c>
      <c r="B176" s="60" t="s">
        <v>185</v>
      </c>
      <c r="C176" s="23" t="s">
        <v>219</v>
      </c>
      <c r="D176" s="60" t="s">
        <v>231</v>
      </c>
      <c r="E176" s="53" t="s">
        <v>214</v>
      </c>
      <c r="F176" s="53" t="s">
        <v>215</v>
      </c>
      <c r="G176" s="52" t="s">
        <v>216</v>
      </c>
      <c r="H176" s="17">
        <v>148412</v>
      </c>
      <c r="I176" s="17">
        <f>H176/F48*100</f>
        <v>10.327081707143734</v>
      </c>
    </row>
    <row r="177" spans="1:9" ht="47.25">
      <c r="A177" s="54">
        <v>5</v>
      </c>
      <c r="B177" s="23" t="s">
        <v>220</v>
      </c>
      <c r="C177" s="61" t="s">
        <v>221</v>
      </c>
      <c r="D177" s="60" t="s">
        <v>222</v>
      </c>
      <c r="E177" s="53" t="s">
        <v>223</v>
      </c>
      <c r="F177" s="53" t="s">
        <v>215</v>
      </c>
      <c r="G177" s="55" t="s">
        <v>224</v>
      </c>
      <c r="H177" s="17">
        <v>65000</v>
      </c>
      <c r="I177" s="17">
        <f>H177/F48*100</f>
        <v>4.522951721992444</v>
      </c>
    </row>
    <row r="178" spans="1:9" ht="63">
      <c r="A178" s="54">
        <v>6</v>
      </c>
      <c r="B178" s="23" t="s">
        <v>225</v>
      </c>
      <c r="C178" s="61" t="s">
        <v>237</v>
      </c>
      <c r="D178" s="62">
        <v>42675</v>
      </c>
      <c r="E178" s="53" t="s">
        <v>228</v>
      </c>
      <c r="F178" s="53" t="s">
        <v>230</v>
      </c>
      <c r="G178" s="55" t="s">
        <v>229</v>
      </c>
      <c r="H178" s="17">
        <v>236295.68</v>
      </c>
      <c r="I178" s="17">
        <f>H178/F48*100</f>
        <v>16.442368503928854</v>
      </c>
    </row>
    <row r="179" spans="1:9" ht="63">
      <c r="A179" s="54">
        <v>7</v>
      </c>
      <c r="B179" s="23" t="s">
        <v>226</v>
      </c>
      <c r="C179" s="61" t="s">
        <v>237</v>
      </c>
      <c r="D179" s="62">
        <v>42675</v>
      </c>
      <c r="E179" s="53" t="s">
        <v>228</v>
      </c>
      <c r="F179" s="53" t="s">
        <v>230</v>
      </c>
      <c r="G179" s="55" t="s">
        <v>229</v>
      </c>
      <c r="H179" s="17">
        <v>63426.31</v>
      </c>
      <c r="I179" s="17">
        <f>H179/F48*100</f>
        <v>4.413448277448102</v>
      </c>
    </row>
    <row r="180" spans="1:9" ht="15.75">
      <c r="A180" s="35" t="s">
        <v>72</v>
      </c>
      <c r="B180" s="60" t="s">
        <v>73</v>
      </c>
      <c r="C180" s="60" t="s">
        <v>73</v>
      </c>
      <c r="D180" s="60" t="s">
        <v>73</v>
      </c>
      <c r="E180" s="35" t="s">
        <v>73</v>
      </c>
      <c r="F180" s="35" t="s">
        <v>73</v>
      </c>
      <c r="G180" s="35" t="s">
        <v>73</v>
      </c>
      <c r="H180" s="17">
        <f>SUM(H173:H179)</f>
        <v>704851.99</v>
      </c>
      <c r="I180" s="17">
        <f>SUM(I173:I179)</f>
        <v>49.04633110646618</v>
      </c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8.75">
      <c r="A184" s="68" t="s">
        <v>236</v>
      </c>
      <c r="B184" s="68"/>
      <c r="C184" s="68"/>
      <c r="D184" s="68"/>
      <c r="E184" s="68"/>
      <c r="F184" s="68"/>
      <c r="G184" s="68"/>
      <c r="H184" s="68"/>
      <c r="I184" s="68"/>
    </row>
    <row r="185" spans="4:5" ht="15.75">
      <c r="D185" s="69" t="s">
        <v>138</v>
      </c>
      <c r="E185" s="70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</sheetData>
  <sheetProtection/>
  <mergeCells count="55">
    <mergeCell ref="F11:G11"/>
    <mergeCell ref="A12:E12"/>
    <mergeCell ref="F12:G12"/>
    <mergeCell ref="A40:D40"/>
    <mergeCell ref="A41:D41"/>
    <mergeCell ref="A36:D36"/>
    <mergeCell ref="A27:D27"/>
    <mergeCell ref="A28:D28"/>
    <mergeCell ref="A29:D29"/>
    <mergeCell ref="E26:E27"/>
    <mergeCell ref="A30:D30"/>
    <mergeCell ref="A31:D31"/>
    <mergeCell ref="E30:E31"/>
    <mergeCell ref="A32:D32"/>
    <mergeCell ref="A33:D33"/>
    <mergeCell ref="E32:E33"/>
    <mergeCell ref="F5:G5"/>
    <mergeCell ref="A53:D53"/>
    <mergeCell ref="E41:E42"/>
    <mergeCell ref="A43:D43"/>
    <mergeCell ref="A44:D44"/>
    <mergeCell ref="A45:D45"/>
    <mergeCell ref="A46:D46"/>
    <mergeCell ref="A42:D42"/>
    <mergeCell ref="A48:D48"/>
    <mergeCell ref="A50:D50"/>
    <mergeCell ref="A52:D52"/>
    <mergeCell ref="A37:D37"/>
    <mergeCell ref="A38:D38"/>
    <mergeCell ref="A39:D39"/>
    <mergeCell ref="F10:G10"/>
    <mergeCell ref="A11:E11"/>
    <mergeCell ref="A34:D34"/>
    <mergeCell ref="A18:B18"/>
    <mergeCell ref="C18:D18"/>
    <mergeCell ref="A35:D35"/>
    <mergeCell ref="A22:D22"/>
    <mergeCell ref="A23:D23"/>
    <mergeCell ref="A25:D25"/>
    <mergeCell ref="A26:D26"/>
    <mergeCell ref="A24:G24"/>
    <mergeCell ref="A10:E10"/>
    <mergeCell ref="A16:B16"/>
    <mergeCell ref="C16:D16"/>
    <mergeCell ref="A17:B17"/>
    <mergeCell ref="C17:D17"/>
    <mergeCell ref="A58:N58"/>
    <mergeCell ref="A162:H162"/>
    <mergeCell ref="A184:I184"/>
    <mergeCell ref="D185:E185"/>
    <mergeCell ref="A47:G47"/>
    <mergeCell ref="A49:G49"/>
    <mergeCell ref="A51:G51"/>
    <mergeCell ref="E53:G53"/>
    <mergeCell ref="A55:G55"/>
  </mergeCells>
  <printOptions/>
  <pageMargins left="0.7086614173228347" right="0.7086614173228347" top="0.7480314960629921" bottom="0.7480314960629921" header="0.31496062992125984" footer="0.31496062992125984"/>
  <pageSetup fitToHeight="11" fitToWidth="1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Зульфия Лисина</dc:creator>
  <cp:keywords/>
  <dc:description/>
  <cp:lastModifiedBy>Евгений Ерин</cp:lastModifiedBy>
  <cp:lastPrinted>2016-11-15T11:52:35Z</cp:lastPrinted>
  <dcterms:created xsi:type="dcterms:W3CDTF">2016-09-06T10:56:01Z</dcterms:created>
  <dcterms:modified xsi:type="dcterms:W3CDTF">2016-11-15T12:43:37Z</dcterms:modified>
  <cp:category/>
  <cp:version/>
  <cp:contentType/>
  <cp:contentStatus/>
</cp:coreProperties>
</file>